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русский язык" sheetId="1" r:id="rId1"/>
    <sheet name="математика " sheetId="2" r:id="rId2"/>
    <sheet name="окружающий мир" sheetId="3" r:id="rId3"/>
  </sheets>
  <definedNames/>
  <calcPr fullCalcOnLoad="1"/>
</workbook>
</file>

<file path=xl/sharedStrings.xml><?xml version="1.0" encoding="utf-8"?>
<sst xmlns="http://schemas.openxmlformats.org/spreadsheetml/2006/main" count="569" uniqueCount="240">
  <si>
    <t>№</t>
  </si>
  <si>
    <t xml:space="preserve">Подтвердили </t>
  </si>
  <si>
    <t xml:space="preserve">Понизили </t>
  </si>
  <si>
    <t xml:space="preserve">Повысили </t>
  </si>
  <si>
    <t xml:space="preserve">Количество  обучающихся в классе, принявших участие в ВПР </t>
  </si>
  <si>
    <t>"2"</t>
  </si>
  <si>
    <t>"3"</t>
  </si>
  <si>
    <t>"4"</t>
  </si>
  <si>
    <t>"5"</t>
  </si>
  <si>
    <t>Общее количество обучающихся в классе во всех параллелях</t>
  </si>
  <si>
    <t>Усеваемость ВПР, в %</t>
  </si>
  <si>
    <t>Качество знаний ВПР, в%</t>
  </si>
  <si>
    <t>Доля обучающихся в классе, принявших участие в ВПР</t>
  </si>
  <si>
    <t>Распределение групп баллов, доля</t>
  </si>
  <si>
    <t>Номера задний, с котрыми не справилось больше 50% обучающихся класса:</t>
  </si>
  <si>
    <t>Темы, требующие дополнитеной проработки ( с котрыми не справилось больше 50% обучающихся класса): № задания - тема</t>
  </si>
  <si>
    <t>Соотнесение результатов за предыдущее полугодие и ВПР  в %</t>
  </si>
  <si>
    <t xml:space="preserve">Соотнесение результатов за ВПР предыдущего и текущего года в % </t>
  </si>
  <si>
    <t xml:space="preserve">Количество привлечённых наблюдателей за процедурой проверки ВПР </t>
  </si>
  <si>
    <r>
      <t xml:space="preserve">Средняя отметка за ВПР в </t>
    </r>
    <r>
      <rPr>
        <sz val="9"/>
        <rFont val="Times New Roman"/>
        <family val="1"/>
      </rPr>
      <t>текущем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учебном году </t>
    </r>
  </si>
  <si>
    <r>
      <t xml:space="preserve">Количество привлечённых </t>
    </r>
    <r>
      <rPr>
        <sz val="9"/>
        <color indexed="8"/>
        <rFont val="Times New Roman"/>
        <family val="1"/>
      </rPr>
      <t xml:space="preserve">наблюдателей за процедурой проведения ВПР </t>
    </r>
  </si>
  <si>
    <t>2023/2024 учебный год</t>
  </si>
  <si>
    <r>
      <t xml:space="preserve">Средняя отметка за ВПР в </t>
    </r>
    <r>
      <rPr>
        <sz val="9"/>
        <rFont val="Times New Roman"/>
        <family val="1"/>
      </rPr>
      <t>предыдущем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учебном году </t>
    </r>
  </si>
  <si>
    <t>Мероприятия                    по работе с результатами ВПР</t>
  </si>
  <si>
    <t>количество отметок</t>
  </si>
  <si>
    <t>Класс</t>
  </si>
  <si>
    <t>Соотнесение отметок за ВПР предыдущего и текущего года ("+" или "-")</t>
  </si>
  <si>
    <t xml:space="preserve">Карта анализа результатов ВПР обучающихся 4 классов </t>
  </si>
  <si>
    <t>по окружающему миру</t>
  </si>
  <si>
    <t>наименование ОО</t>
  </si>
  <si>
    <t>| Муниципальное бюджетное общеобразовательное учреждение средняя общеобразовательная школа №2 г. Ишимбая муниципального района Ишимбайский район Республики Башкортостан</t>
  </si>
  <si>
    <t xml:space="preserve"> Муниципальное бюджетное общеобразовательное учреждение средняя общеобразовательная школа №3 г. Ишимбая Республики Башкортостан</t>
  </si>
  <si>
    <t xml:space="preserve"> Муниципальное бюджетное общеобразовательное учреждение средняя общеобразовательная школа №16 г. Ишимбая муниципального района Ишимбайский район Республики Башкортостан</t>
  </si>
  <si>
    <t>Муниципальное бюджетное общеобразовательное учреждение основная общеобразовательная школа №4 города Ишимбая муниципального района Ишимбайский район Республики Башкортостан</t>
  </si>
  <si>
    <t>Муниципальное бюджетное общеобразовательное учреждение основная общеобразовательная школа №5 города Ишимбая муниципального района Ишимбайский район Республики Башкортостан</t>
  </si>
  <si>
    <t xml:space="preserve"> Муниципальное бюджетное общеобразовательное учреждение средняя общеобразовательная школа №11 с углубленным изучением отдельных предметов г. Ишимбая муниципального района Ишимбайский район Республики Башкортостан</t>
  </si>
  <si>
    <t xml:space="preserve"> Муниципальное бюджетное общеобразовательное учреждение средняя общеобразовательная школа №15 г.Ишимбая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</si>
  <si>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№14 г. Ишимбая муниципального района Ишимбайский район Республики Башкортостан</t>
  </si>
  <si>
    <t>Муниципальное бюджетное общеобразовательное учреждение основная общеобразовательная школа №17 г. 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</si>
  <si>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№18 г. Ишимбая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</si>
  <si>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№19 г. Ишимбая муниципального района Ишимбайский район Республики Башкортостан</t>
  </si>
  <si>
    <t>Муниципальное бюджетное общеобразовательное учреждение гимназия №1 г. Ишимбая муниципального района Ишимбайский район Республики Башкортостан</t>
  </si>
  <si>
    <t>Муниципальное бюджетное общеобразовательное учреждение лицей №12 г. Ишимбая муниципального района Ишимбайский район Республики Башкортостан</t>
  </si>
  <si>
    <t>Муниципальное бюджетное общеобразовательное учреждение Башкирская гимназия-интернат №2 им. Ахметзаки Валиди</t>
  </si>
  <si>
    <t>Муниципальное бюджетное общеобразовательное учреждение средняя общеобразовательная школа деревни Ахмерово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</si>
  <si>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деревни Биксяново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</si>
  <si>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деревни Васильевка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</si>
  <si>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Верхнеиткулово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</si>
  <si>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Ишеево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</si>
  <si>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</si>
  <si>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Кинзебулатово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</si>
  <si>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Кузяново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</si>
  <si>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Кулгунино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</si>
  <si>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Макарово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</si>
  <si>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Нижнеарметово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</si>
  <si>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Новоаптиково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</si>
  <si>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Петровское муниципального района Ишимбайский район Республики Башкортостан</t>
  </si>
  <si>
    <t>Муниципальное казенное общеобразовательное учреждение средняя общеобразовательная школа села Сайраново муниципального района Ишимбайский район Республики Башкортостан</t>
  </si>
  <si>
    <t>Муниципальное бюджетное общеобразовательное учреждение основная общеобразовательная школа с. Салихово Ишимбайский район Республики Башкортостан</t>
  </si>
  <si>
    <t>Муниципальное казенное общеобразовательное учреждение средняя общеобразовательная школа села Скворчиха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</si>
  <si>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села Урман-Бишкадак муниципального района Ишимбайский район Республики Башкортостан</t>
  </si>
  <si>
    <t>Муниципальное бюджетное общеобразовательное учреждение основная общеобразовательная школа д. Тимашевка Ишимбайский район Республики Башкортостан</t>
  </si>
  <si>
    <t>-</t>
  </si>
  <si>
    <t>+</t>
  </si>
  <si>
    <t>6.2, 6.3, 7.1</t>
  </si>
  <si>
    <t>6.1, 6.3, 8К3, 9.3, 10.2К3</t>
  </si>
  <si>
    <t>6.1, 6.3, 10.2К3</t>
  </si>
  <si>
    <t>6.2, 6.3, 10.2К1, 10.2К3</t>
  </si>
  <si>
    <t xml:space="preserve">6.2, 6.3, 8К3, </t>
  </si>
  <si>
    <t xml:space="preserve">6.2, 6.3, 10.2К3 </t>
  </si>
  <si>
    <t>10.2К3</t>
  </si>
  <si>
    <t>6.2, 6.3, 8К3, 10.2К3</t>
  </si>
  <si>
    <t>6.3, 10.2К3</t>
  </si>
  <si>
    <t>3.2, 6.2, 6.3</t>
  </si>
  <si>
    <t xml:space="preserve">6.3, 7.1 </t>
  </si>
  <si>
    <t>2, 6.1, 6.2, 6.3, 7.2, 8К3,  9.3, 10.2К3</t>
  </si>
  <si>
    <t>6.3, 7.2, 8К3, 9.3, 10.2К1</t>
  </si>
  <si>
    <t>3.3, 6.2, 6.3, 7.2, 8К3, 9.3, 10.2К2, 10.2К3</t>
  </si>
  <si>
    <t>6.2, 6.3, 7.2, 8К3, 10.2К3</t>
  </si>
  <si>
    <t xml:space="preserve">3.3, 4, 6.3, 7.1, 8К1, 8К2, 8К3, 10.2К3 </t>
  </si>
  <si>
    <t xml:space="preserve">3.3, 6.1, 6.2, 6.3, 7.1, 7.2, 8К3, 9.3, 10.2К3 </t>
  </si>
  <si>
    <t>3.3, 6.2, 6.3, 10.2К2</t>
  </si>
  <si>
    <t xml:space="preserve">3.3, 6.3, 7.1, </t>
  </si>
  <si>
    <t>2, 3.2, 3.3, 6.2, 10.1</t>
  </si>
  <si>
    <t>2, 3.1, 3.2, 3.3, 4, 6.1, 6.2, 6.3, 8К3, 9.1, 9.3, 10.2К2, 10.2К3</t>
  </si>
  <si>
    <t>6.2, 6.3, 8К2, 8К3, 10.2К3</t>
  </si>
  <si>
    <t>6.3</t>
  </si>
  <si>
    <t>6.2</t>
  </si>
  <si>
    <t>2, 3.1, 3.3, 6.1, 6.2, 6.3,  8К2, 8К3, 10.1, 10.2К3</t>
  </si>
  <si>
    <t>3.3, 6.2, 6.3, 7.1, 10.2К3</t>
  </si>
  <si>
    <t>2, 3.3, 6.3, 10.2К3</t>
  </si>
  <si>
    <t>3.1, 6.3, 10.2К3</t>
  </si>
  <si>
    <t>3.1, 3.3, 6.2, 6.3, 7.1, 8К3, 10.2К1, 10.2К3</t>
  </si>
  <si>
    <t>1.Освоение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</t>
  </si>
  <si>
    <t>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3. 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группами. 4. Сформированность уважительного отношения к родному краю; осознанно строить речевое высказывание в соответствии с задачами коммуникации</t>
  </si>
  <si>
    <t>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3. Сформированность уважительного отношения к родному краю; осознанно строить речевое высказывание в соответствии с задачами коммуникации</t>
  </si>
  <si>
    <t>1. 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3.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 4.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5.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</t>
  </si>
  <si>
    <t xml:space="preserve">1.Освоение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 </t>
  </si>
  <si>
    <t xml:space="preserve">1.Освоение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</t>
  </si>
  <si>
    <t xml:space="preserve">1.Освоение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 </t>
  </si>
  <si>
    <t xml:space="preserve">1. 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 </t>
  </si>
  <si>
    <t xml:space="preserve"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</t>
  </si>
  <si>
    <t xml:space="preserve">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3.  Сформированность уважительного отношения к родному краю; осознанно строить речевое высказывание в соответствии с задачами коммуникации. </t>
  </si>
  <si>
    <t>1.Освоение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 Сформированность уважительного отношения к родному краю; осознанно строить речевое высказывание в соответствии с задачами коммуникации.</t>
  </si>
  <si>
    <t xml:space="preserve">1.Освоение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</t>
  </si>
  <si>
    <t xml:space="preserve">1.Освоение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Сформированность уважительного отношения к родному краю; осознанно строить речевое высказывание в соответствии с задачами коммуникации. </t>
  </si>
  <si>
    <t>1.Освоение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</t>
  </si>
  <si>
    <t>1.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Использовать знаково­символические средства для решения задач; понимать информацию, представленную разными способами: словесно, в виде таблицы, схемы. 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3.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 4.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5.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группами. 6. Сформированность уважительного отношения к родному краю; осознанно строить речевое высказывание в соответствии с задачами коммуникации.</t>
  </si>
  <si>
    <t>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 3.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4.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группами. 5. Сформированность уважительного отношения к родному краю; осознанно строить речевое высказывание в соответствии с задачами коммуникации.</t>
  </si>
  <si>
    <t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2.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3.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 4.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5.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группами. 6. Сформированность уважительного отношения к родному краю; осознанно строить речевое высказывание в соответствии с задачами коммуникации.</t>
  </si>
  <si>
    <t xml:space="preserve"> 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 3.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4.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группами. 5. Сформированность уважительного отношения к родному краю; осознанно строить речевое высказывание в соответствии с задачами коммуникации.</t>
  </si>
  <si>
    <t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2. Овладение начальными сведениями о сущности и особенностях объектов, процессов и явлений действительности; умение анализировать изображения. Узнавать изученные объекты и явления живой и неживой природы; использовать знаково­символические средства, в том числе модели, для решения задач. 3.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4.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 5.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6.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</t>
  </si>
  <si>
    <t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3.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 4. 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5.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 6.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группами.</t>
  </si>
  <si>
    <t xml:space="preserve"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3.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 4. Сформированность уважительного отношения к родному краю; осознанно строить речевое высказывание в соответствии с задачами коммуникации. </t>
  </si>
  <si>
    <t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2.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3.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</t>
  </si>
  <si>
    <t>1.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Использовать знаково­символические средства для решения задач; понимать информацию, представленную разными способами: словесно, в виде таблицы, схемы. 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3.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4.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</t>
  </si>
  <si>
    <t>1.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Использовать знаково­символические средства для решения задач; понимать информацию, представленную разными способами: словесно, в виде таблицы, схемы. 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3. Овладение начальными сведениями о сущности и особенностях объектов, процессов и явлений действительности; умение анализировать изображения. Узнавать изученные объекты и явления живой и неживой природы; использовать знаково­символические средства, в том числе модели, для решения задач. 4.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5.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группах.6.  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коммуникации.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осознавать свою неразрывную связь с разнообразными окружающими социальными группами. 7. Сформированность уважительного отношения к родному краю; осознанно строить речевое высказывание в соответствии с задачами коммуникации</t>
  </si>
  <si>
    <t xml:space="preserve">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 </t>
  </si>
  <si>
    <t xml:space="preserve">  1.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2.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группах.. 3. Сформированность уважительного отношения к родному краю; осознанно строить речевое высказывание в соответствии с задачами коммуникации</t>
  </si>
  <si>
    <t>1.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Использовать знаково­символические средства для решения задач; понимать информацию, представленную разными способами: словесно, в виде таблицы, схемы. 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3.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4. 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 5. Сформированность уважительного отношения к родному краю; осознанно строить речевое высказывание в соответствии с задачами коммуникации.  [Будут сформированы]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 6. Сформированность уважительного отношения к родному краю; осознанно строить речевое высказывание в соответствии с задачами коммуникации.</t>
  </si>
  <si>
    <t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2.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3. 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 Использовать знаково­символические средства, в том числе модели, для решения задач / выполнять правила безопасного поведения в доме, на улице, в природной среде. 4. Сформированность уважительного отношения к родному краю; осознанно строить речевое высказывание в соответствии с задачами коммуникации.</t>
  </si>
  <si>
    <t>1. 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Использовать знаково­символические средства для решения задач; понимать информацию, представленную разными способами: словесно, в виде таблицы, схемы. 2.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3.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4. Сформированность уважительного отношения к родному краю; осознанно строить речевое высказывание в соответствии с задачами коммуникации.</t>
  </si>
  <si>
    <t>1. 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овладение логическими действиями анализа, синтеза, обобщения, классификации по родовидовым признакам. Использовать готовые модели (глобус, карту, план) для объяснения явлений или описания свойств объектов; обнаруживать простейшие взаимосвязи между живой и неживой природой, взаимосвязи в живой природе. 2.  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причинно-следственных связей, построения рассуждений; осознанно строить речевое высказывание 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 проводить несложные наблюдения в окружающей среде и ставить опыты, используя простейшее лабораторное оборудование; создавать и преобразовывать модели и схемы для решения задач. 3. Сформированность уважительного отношения к родному краю; осознанно строить речевое высказывание в соответствии с задачами коммуникации.</t>
  </si>
  <si>
    <t>1.  Провести работу над ошибками (фронтальную и индивидуальную). 2. По результатам анализа спланировать коррекционную работу по устранению выявленных пробелов: повторение тем, тренировочные упражнения</t>
  </si>
  <si>
    <t>=</t>
  </si>
  <si>
    <t>9.2, 12</t>
  </si>
  <si>
    <t>8, 9.1, 9.2, 10, 12</t>
  </si>
  <si>
    <t>8, 12</t>
  </si>
  <si>
    <t>7, 8, 9.1, 9.2, 10, 12</t>
  </si>
  <si>
    <t>5.2, 9.2, 10, 12</t>
  </si>
  <si>
    <t>4, 5.2, 9.1, 11, 12</t>
  </si>
  <si>
    <t>5.1, 5.2, 9.1, 9.2, 10, 12</t>
  </si>
  <si>
    <t>4, 12</t>
  </si>
  <si>
    <t>4, 5.2, 8, 9.1, 9.2, 12</t>
  </si>
  <si>
    <t>5.2, 8, 10, 12</t>
  </si>
  <si>
    <t>9.1, 9.2, 12</t>
  </si>
  <si>
    <t>4, 5.2, 8. 10, 12</t>
  </si>
  <si>
    <t>9.2, 10, 11, 12</t>
  </si>
  <si>
    <t>4, 5.2, 8, 9.2, 12</t>
  </si>
  <si>
    <t>4, 7, 8, 9.1, 9.2, 10, 12</t>
  </si>
  <si>
    <t>7, 9.1, 9.2, 12</t>
  </si>
  <si>
    <t>5.2, 8, 9.2, 10</t>
  </si>
  <si>
    <t>5.2, 9.2, 12</t>
  </si>
  <si>
    <t>4, 5.2, 9.2, 10, 12</t>
  </si>
  <si>
    <t>7, 9.1, 9.2</t>
  </si>
  <si>
    <t>9.2, 11, 12</t>
  </si>
  <si>
    <t>4, 5.2, 6.2, 7, 8, 9.1, 9.2, 11, 12</t>
  </si>
  <si>
    <t>5.1, 5.2, 11, 12</t>
  </si>
  <si>
    <t>9.1, 9.2, 10, 12</t>
  </si>
  <si>
    <t>6.2, 12</t>
  </si>
  <si>
    <t>4, 8, 9.1, 9.2, 10,12</t>
  </si>
  <si>
    <t>9.1, 9.2, 11, 12</t>
  </si>
  <si>
    <t>7, 8, 9.1, 9.2, 10, 11, 12</t>
  </si>
  <si>
    <t>по математике</t>
  </si>
  <si>
    <t>п</t>
  </si>
  <si>
    <t>ОУ</t>
  </si>
  <si>
    <t>13.2, 15.1, 15.2</t>
  </si>
  <si>
    <t>2, 4, 6, 15.1</t>
  </si>
  <si>
    <t>2, 3.2, 11, 12.1, 12.2, 13.1, 15.1, 15.2</t>
  </si>
  <si>
    <t>6, 10, 15.2</t>
  </si>
  <si>
    <t>7, 8, 10, 15.2</t>
  </si>
  <si>
    <t>1К1, 6, 8, 13.1, 13.2, 15.1</t>
  </si>
  <si>
    <t>7, 11, 13.1, 13.2</t>
  </si>
  <si>
    <t>6, 15.1</t>
  </si>
  <si>
    <t>15.2</t>
  </si>
  <si>
    <t>15.1, 15.2</t>
  </si>
  <si>
    <t>1К1, 8, 13.2, 15.2</t>
  </si>
  <si>
    <t xml:space="preserve">4, 7, 11, 12.2, 13.2, 13.2, 15.1, 15.2 </t>
  </si>
  <si>
    <t>1К1, 2, 8, 15.1, 15.2</t>
  </si>
  <si>
    <t>6, 8, 9, 15.1, 15.2</t>
  </si>
  <si>
    <t>3.2, 4, 7, 9, 12.2, 15.1, 15.2</t>
  </si>
  <si>
    <t>3.2, 7, 15.1, 15.2</t>
  </si>
  <si>
    <t>13.2, 15.2</t>
  </si>
  <si>
    <t>6, 7, 15.1</t>
  </si>
  <si>
    <t>4, 12.2, 15.2</t>
  </si>
  <si>
    <t>1К1, 2, 3.2</t>
  </si>
  <si>
    <t>1К1, 4, 5, 6, 8, 9, 10, 11, 12.2,   14, 15.1, 15.2</t>
  </si>
  <si>
    <t>4, 11, 15.2</t>
  </si>
  <si>
    <t>2, 15.1, 15.2</t>
  </si>
  <si>
    <t xml:space="preserve">3.2, 4, 9, 11, 12.2, 13.2, 15.1 </t>
  </si>
  <si>
    <t xml:space="preserve"> 1.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разбора. 2. 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</si>
  <si>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 xml:space="preserve"> 1. Умение распознавать однородные члены предложения. Выделять предложения с однородными членами.2.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материала). 3. 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текста. 4. 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</si>
  <si>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Умение распознавать однородные члены предложения. Выделять предложения с однородными членами. 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изменяется). 3. Умение классифицировать слова по составу. Находить в словах с однозначно выделяемыми морфемами окончание, корень, приставку, суффикс. . 4.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относятся. 5.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разбора. 6.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</si>
  <si>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текста. 2. Умение подбирать к слову близкие по значению слова. Подбирать синонимы для устранения повторов в тексте. 3.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</si>
  <si>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текста. 2.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текста. 3. Умение подбирать к слову близкие по значению слова. Подбирать синонимы для устранения повторов в тексте. 4.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</si>
  <si>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работах. 2. 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текста. 3.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текста. 4.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разбора. 5.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</si>
  <si>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</si>
  <si>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 xml:space="preserve">1.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тексту.  </t>
  </si>
  <si>
    <t xml:space="preserve">1.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тексту. 2. Умение классифицировать слова по составу. Находить в словах с однозначно выделяемыми морфемами окончание, корень, приставку, суффикс. 3.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разбора. </t>
  </si>
  <si>
    <t>1.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текста. 2.Умение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</si>
  <si>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</si>
  <si>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</si>
  <si>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1. 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работах. 2.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текста. 3.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разбора. 4.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</si>
  <si>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материала). 2. 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текста. 3. Умение классифицировать слова по составу. Находить в словах с однозначно выделяемыми морфемами окончание, корень, приставку, суффикс. 4.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относятся. 5. 3.1.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разбора. 6.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</si>
  <si>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работах. 2.  Умение распознавать однородные члены предложения. Выделять предложения с однородными членами. 3.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текста. 4.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</si>
  <si>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 xml:space="preserve">1.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текста. 2.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текста. 3.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. 4.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 </t>
  </si>
  <si>
    <t>1.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речи. 2.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материала). 3.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текста. 4.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. 5.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относятся. 6. 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</si>
  <si>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 xml:space="preserve">1.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речи. 2.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текста. 3.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 </t>
  </si>
  <si>
    <t xml:space="preserve">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работах. 2. Умение распознавать однородные члены предложения. Выделять предложения с однородными членами. 3.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речи. </t>
  </si>
  <si>
    <t xml:space="preserve">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работах. 2.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материала). 3. Умение классифицировать согласные звуки. Характеризовать звуки русского языка: согласные звонкие/глухие. 4. 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текста. 5.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текста. 6.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. 7. Умение подбирать к слову близкие по значению слова. Подбирать синонимы для устранения повторов в тексте. 8.  Умение классифицировать слова по составу. Находить в словах с однозначно выделяемыми морфемами окончание, корень, приставку, суффикс. 9.Умение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относятся. 10. 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. 11.Умение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 </t>
  </si>
  <si>
    <t>1.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материала). 2. Умение классифицировать слова по составу. Находить в словах с однозначно выделяемыми морфемами окончание, корень, приставку, суффикс. 3.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</si>
  <si>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 2. Умение распознавать однородные члены предложения. Выделять предложения с однородными членами.</t>
  </si>
  <si>
    <t>1.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речи. 2. 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материала). 3.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. 4. Умение классифицировать слова по составу. Находить в словах с однозначно выделяемыми морфемами окончание, корень, приставку, суффикс. 5. 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относятся. 6.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разбора. 7. 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</si>
  <si>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>1. 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 2. 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разбора.</t>
  </si>
  <si>
    <t>1.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текста. 2.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текста. 3.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</t>
  </si>
  <si>
    <t xml:space="preserve">1.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материала). 2. 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относятся. 3. 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информации. </t>
  </si>
  <si>
    <t>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2. Овладение основами логического и алгоритмического мышления. Решать задачи в 3–4 действия.</t>
  </si>
  <si>
    <t>1.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3. Овладение основами логического и алгоритмического мышления. Собирать, представлять, интерпретировать информацию. 4. Овладение основами логического и алгоритмического мышления. Решать задачи в 3–4 действия.</t>
  </si>
  <si>
    <t>1.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2. Овладение основами логического и алгоритмического мышления. Решать задачи в 3–4 действия.</t>
  </si>
  <si>
    <t xml:space="preserve">1.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 2. 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3. 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4. Овладение основами логического и алгоритмического мышления. Собирать, представлять, интерпретировать информацию. 5. Овладение основами логического и алгоритмического мышления. Решать задачи в 3–4 действия. </t>
  </si>
  <si>
    <t>1.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2. 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3.  Овладение основами логического и алгоритмического мышления. Собирать, представлять, интерпретировать информацию. 4.  Овладение основами логического и алгоритмического мышления. Решать задачи в 3–4 действия.</t>
  </si>
  <si>
    <t>1.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миллиметр). 2. 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3.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4. Овладение основами пространственного воображения. Описывать взаимное расположение предметов в пространстве и на плоскости. 5. Овладение основами логического и алгоритмического мышления. Решать задачи в 3–4 действия</t>
  </si>
  <si>
    <t xml:space="preserve">1. 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квадрата. 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3.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4. Овладение основами логического и алгоритмического мышления. Собирать, представлять, интерпретировать информацию. 5. Овладение основами логического и алгоритмического мышления. Решать задачи в 3–4 действия. </t>
  </si>
  <si>
    <t>1. 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миллиметр). 2. Овладение основами логического и алгоритмического мышления. Решать задачи в 3–4 действия.</t>
  </si>
  <si>
    <t>1. 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миллиметр). 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3.Умение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 4.  Овладение основами логического и алгоритмического мышления. Решать задачи в 3–4 действия. 5.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6. Овладение основами логического и алгоритмического мышления. Решать задачи в 3–4 действия.</t>
  </si>
  <si>
    <t>1. 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2.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3.  Овладение основами логического и алгоритмического мышления. Собирать, представлять, интерпретировать информацию. 4. Овладение основами логического и алгоритмического мышления. Решать задачи в 3–4 действия.</t>
  </si>
  <si>
    <t>1. Овладение основами логического и алгоритмического мышления. Решать задачи в 3–4 действия.</t>
  </si>
  <si>
    <t>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2. Овладение основами логического и алгоритмического мышления. Решать задачи в 3–4 действия</t>
  </si>
  <si>
    <t>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прогнозы).. 3. Овладение основами логического и алгоритмического мышления. Решать задачи в 3–4 действия.</t>
  </si>
  <si>
    <t>1.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миллиметр). 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3.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4. Овладение основами логического и алгоритмического мышления. Собирать, представлять, интерпретировать информацию. 5. . Овладение основами логического и алгоритмического мышления. Решать задачи в 3–4 действия.</t>
  </si>
  <si>
    <t>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3.  Овладение основами логического и алгоритмического мышления. Решать задачи в 3–4 действия.</t>
  </si>
  <si>
    <t>1.  Овладение основами логического и алгоритмического мышления. Решать задачи в 3–4 действия.дение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2. Овладение основами логического и алгоритмического мышления. Собирать, представлять, интерпретировать информацию. 3. Овладение основами пространственного воображения. Описывать взаимное расположение предметов в пространстве и на плоскости. 4. Овладение основами логического и алгоритмического мышления. Решать задачи в 3–4 действия</t>
  </si>
  <si>
    <t>1. 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миллиметр). 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3.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4.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5. Овладение основами логического и алгоритмического мышления. Решать задачи в 3–4 действия</t>
  </si>
  <si>
    <t>1. 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миллиметр).2. 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 3. 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4. 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5.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6.  Овладение основами логического и алгоритмического мышления. Решать задачи в 3–4 действия.</t>
  </si>
  <si>
    <t>1.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 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3. Овладение основами логического и алгоритмического мышления. Решать задачи в 3–4 действия</t>
  </si>
  <si>
    <t>1.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2.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3.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4. Овладение основами логического и алгоритмического мышления. Собирать, представлять, интерпретировать информацию.</t>
  </si>
  <si>
    <t>1.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3. Овладение основами логического и алгоритмического мышления. Решать задачи в 3–4 действия</t>
  </si>
  <si>
    <t>1.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миллиметр). 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3.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4. Овладение основами логического и алгоритмического мышления. Решать задачи в 3–4 действия</t>
  </si>
  <si>
    <t xml:space="preserve">1.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 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</t>
  </si>
  <si>
    <t>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2.  Овладение основами пространственного воображения. Описывать взаимное расположение предметов в пространстве и на плоскости. 3. Овладение основами логического и алгоритмического мышления. Решать задачи в 3–4 действия</t>
  </si>
  <si>
    <t>1. 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миллиметр). 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3. 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диаграмм. 4.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 5. 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6. 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7. Овладение основами пространственного воображения. Описывать взаимное расположение предметов в пространстве и на плоскости. 8. Овладение основами логического и алгоритмического мышления. Решать задачи в 3–4 действия</t>
  </si>
  <si>
    <t>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квадрата. 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 3. Овладение основами пространственного воображения. Описывать взаимное расположение предметов в пространстве и на плоскости. 4. Овладение основами логического и алгоритмического мышления. Решать задачи в 3–4 действия</t>
  </si>
  <si>
    <t>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2. Овладение основами логического и алгоритмического мышления. Собирать, представлять, интерпретировать информацию. 3. Овладение основами логического и алгоритмического мышления. Решать задачи в 3–4 действия</t>
  </si>
  <si>
    <t>1.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диаграмм. 2. Овладение основами логического и алгоритмического мышления. Решать задачи в 3–4 действия</t>
  </si>
  <si>
    <t>1.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миллиметр). 2.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3.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4.Овладение основами логического и алгоритмического мышления. Собирать, представлять, интерпретировать информацию. 5.  Овладение основами логического и алгоритмического мышления. Решать задачи в 3–4 действия</t>
  </si>
  <si>
    <t>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2.Овладение основами пространственного воображения. Описывать взаимное расположение предметов в пространстве и на плоскости. 3.  Овладение основами логического и алгоритмического мышления. Решать задачи в 3–4 действия</t>
  </si>
  <si>
    <t>1.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 2.Умение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 решать задачи в 3–4 действия. 3. 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 4.Овладение основами логического и алгоритмического мышления. Собирать, представлять, интерпретировать информацию. 5. Овладение основами пространственного воображения. Описывать взаимное расположение предметов в пространстве и на плоскости. 6. Овладение основами логического и алгоритмического мышления. Решать задачи в 3–4 действия</t>
  </si>
  <si>
    <t xml:space="preserve"> По результатам анализа спланировать коррекционную работу по устранению выявленных пробелов: повторение тем, тренировочные упражнения  </t>
  </si>
  <si>
    <t>Рассмотрение результатов ВПР на методическом совете школы. Анализ результатов ВПР. Планирование работы учителей с учетом результатов ВПР.</t>
  </si>
  <si>
    <t>по русскому языку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</si>
</sst>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;[Red]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3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vertAlign val="subscript"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vertAlign val="sub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 wrapText="1"/>
    </xf>
    <xf numFmtId="3" fontId="52" fillId="33" borderId="11" xfId="0" applyNumberFormat="1" applyFont="1" applyFill="1" applyBorder="1" applyAlignment="1">
      <alignment horizontal="center" vertical="center" wrapText="1"/>
    </xf>
    <xf numFmtId="0" fontId="52" fillId="33" borderId="10" xfId="53" applyFont="1" applyFill="1" applyBorder="1" applyAlignment="1">
      <alignment vertical="center"/>
      <protection/>
    </xf>
    <xf numFmtId="3" fontId="52" fillId="33" borderId="10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left" vertic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vertical="center" wrapText="1"/>
    </xf>
    <xf numFmtId="172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3" fontId="52" fillId="33" borderId="13" xfId="0" applyNumberFormat="1" applyFont="1" applyFill="1" applyBorder="1" applyAlignment="1">
      <alignment horizontal="left" vertical="center"/>
    </xf>
    <xf numFmtId="1" fontId="52" fillId="0" borderId="13" xfId="0" applyNumberFormat="1" applyFont="1" applyBorder="1" applyAlignment="1">
      <alignment horizontal="center" vertical="center"/>
    </xf>
    <xf numFmtId="0" fontId="52" fillId="33" borderId="13" xfId="53" applyFont="1" applyFill="1" applyBorder="1" applyAlignment="1">
      <alignment vertical="center"/>
      <protection/>
    </xf>
    <xf numFmtId="0" fontId="52" fillId="0" borderId="10" xfId="0" applyFont="1" applyBorder="1" applyAlignment="1">
      <alignment horizontal="center" wrapText="1"/>
    </xf>
    <xf numFmtId="172" fontId="52" fillId="0" borderId="11" xfId="0" applyNumberFormat="1" applyFont="1" applyBorder="1" applyAlignment="1">
      <alignment horizontal="center" vertical="center" wrapText="1"/>
    </xf>
    <xf numFmtId="172" fontId="52" fillId="0" borderId="15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wrapText="1"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/>
    </xf>
    <xf numFmtId="49" fontId="52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3" fontId="52" fillId="33" borderId="10" xfId="0" applyNumberFormat="1" applyFont="1" applyFill="1" applyBorder="1" applyAlignment="1">
      <alignment horizontal="left" vertical="center" wrapText="1"/>
    </xf>
    <xf numFmtId="172" fontId="52" fillId="0" borderId="10" xfId="0" applyNumberFormat="1" applyFont="1" applyBorder="1" applyAlignment="1">
      <alignment horizontal="left"/>
    </xf>
    <xf numFmtId="172" fontId="5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52" fillId="0" borderId="0" xfId="0" applyNumberFormat="1" applyFont="1" applyAlignment="1">
      <alignment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52" fillId="0" borderId="13" xfId="0" applyNumberFormat="1" applyFont="1" applyFill="1" applyBorder="1" applyAlignment="1">
      <alignment horizontal="center" vertical="center" wrapText="1"/>
    </xf>
    <xf numFmtId="3" fontId="52" fillId="0" borderId="15" xfId="0" applyNumberFormat="1" applyFont="1" applyFill="1" applyBorder="1" applyAlignment="1">
      <alignment horizontal="center" vertical="center" wrapText="1"/>
    </xf>
    <xf numFmtId="3" fontId="52" fillId="33" borderId="13" xfId="53" applyNumberFormat="1" applyFont="1" applyFill="1" applyBorder="1" applyAlignment="1">
      <alignment horizontal="left" vertical="center" wrapText="1"/>
      <protection/>
    </xf>
    <xf numFmtId="0" fontId="52" fillId="33" borderId="15" xfId="0" applyFont="1" applyFill="1" applyBorder="1" applyAlignment="1">
      <alignment vertical="center" wrapText="1"/>
    </xf>
    <xf numFmtId="172" fontId="52" fillId="0" borderId="10" xfId="53" applyNumberFormat="1" applyFont="1" applyFill="1" applyBorder="1" applyAlignment="1">
      <alignment horizontal="center" vertical="center" wrapText="1"/>
      <protection/>
    </xf>
    <xf numFmtId="0" fontId="52" fillId="0" borderId="13" xfId="53" applyFont="1" applyBorder="1" applyAlignment="1">
      <alignment vertical="center"/>
      <protection/>
    </xf>
    <xf numFmtId="3" fontId="52" fillId="2" borderId="10" xfId="0" applyNumberFormat="1" applyFont="1" applyFill="1" applyBorder="1" applyAlignment="1">
      <alignment horizontal="center" vertical="center" wrapText="1"/>
    </xf>
    <xf numFmtId="3" fontId="52" fillId="2" borderId="13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3" fontId="52" fillId="0" borderId="13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3" fontId="52" fillId="0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52" fillId="0" borderId="10" xfId="53" applyFont="1" applyBorder="1" applyAlignment="1">
      <alignment vertical="center"/>
      <protection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PageLayoutView="0" workbookViewId="0" topLeftCell="A1">
      <selection activeCell="K41" sqref="K41"/>
    </sheetView>
  </sheetViews>
  <sheetFormatPr defaultColWidth="9.140625" defaultRowHeight="15"/>
  <cols>
    <col min="1" max="1" width="4.7109375" style="0" customWidth="1"/>
    <col min="2" max="2" width="40.140625" style="0" customWidth="1"/>
    <col min="5" max="5" width="10.28125" style="0" customWidth="1"/>
    <col min="6" max="6" width="11.140625" style="0" customWidth="1"/>
    <col min="7" max="7" width="10.421875" style="0" customWidth="1"/>
    <col min="8" max="8" width="11.28125" style="82" customWidth="1"/>
  </cols>
  <sheetData>
    <row r="1" spans="1:26" ht="15.75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"/>
      <c r="X1" s="1"/>
      <c r="Y1" s="1"/>
      <c r="Z1" s="1"/>
    </row>
    <row r="2" spans="1:26" ht="23.25">
      <c r="A2" s="109" t="s">
        <v>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3"/>
      <c r="X2" s="3"/>
      <c r="Y2" s="3"/>
      <c r="Z2" s="3"/>
    </row>
    <row r="3" spans="1:26" ht="23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3"/>
      <c r="X3" s="3"/>
      <c r="Y3" s="3"/>
      <c r="Z3" s="3"/>
    </row>
    <row r="4" spans="1:26" ht="23.25">
      <c r="A4" s="111" t="s">
        <v>239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3"/>
      <c r="X4" s="3"/>
      <c r="Y4" s="3"/>
      <c r="Z4" s="3"/>
    </row>
    <row r="5" spans="1:26" ht="15">
      <c r="A5" s="113" t="s">
        <v>0</v>
      </c>
      <c r="B5" s="100" t="s">
        <v>155</v>
      </c>
      <c r="C5" s="100" t="s">
        <v>9</v>
      </c>
      <c r="D5" s="100" t="s">
        <v>4</v>
      </c>
      <c r="E5" s="100" t="s">
        <v>12</v>
      </c>
      <c r="F5" s="100" t="s">
        <v>22</v>
      </c>
      <c r="G5" s="100" t="s">
        <v>19</v>
      </c>
      <c r="H5" s="102" t="s">
        <v>26</v>
      </c>
      <c r="I5" s="104" t="s">
        <v>13</v>
      </c>
      <c r="J5" s="105"/>
      <c r="K5" s="105"/>
      <c r="L5" s="106"/>
      <c r="M5" s="100" t="s">
        <v>10</v>
      </c>
      <c r="N5" s="100" t="s">
        <v>11</v>
      </c>
      <c r="O5" s="107" t="s">
        <v>16</v>
      </c>
      <c r="P5" s="107"/>
      <c r="Q5" s="107"/>
      <c r="R5" s="91" t="s">
        <v>20</v>
      </c>
      <c r="S5" s="91" t="s">
        <v>18</v>
      </c>
      <c r="T5" s="93" t="s">
        <v>14</v>
      </c>
      <c r="U5" s="95" t="s">
        <v>15</v>
      </c>
      <c r="V5" s="97" t="s">
        <v>23</v>
      </c>
      <c r="W5" s="99" t="s">
        <v>24</v>
      </c>
      <c r="X5" s="99"/>
      <c r="Y5" s="99"/>
      <c r="Z5" s="99"/>
    </row>
    <row r="6" spans="1:26" ht="57.75">
      <c r="A6" s="103"/>
      <c r="B6" s="101"/>
      <c r="C6" s="101"/>
      <c r="D6" s="101"/>
      <c r="E6" s="101"/>
      <c r="F6" s="101"/>
      <c r="G6" s="101"/>
      <c r="H6" s="103"/>
      <c r="I6" s="61" t="s">
        <v>5</v>
      </c>
      <c r="J6" s="61" t="s">
        <v>6</v>
      </c>
      <c r="K6" s="61" t="s">
        <v>7</v>
      </c>
      <c r="L6" s="61" t="s">
        <v>8</v>
      </c>
      <c r="M6" s="101"/>
      <c r="N6" s="101"/>
      <c r="O6" s="81" t="s">
        <v>2</v>
      </c>
      <c r="P6" s="81" t="s">
        <v>1</v>
      </c>
      <c r="Q6" s="81" t="s">
        <v>3</v>
      </c>
      <c r="R6" s="92"/>
      <c r="S6" s="92"/>
      <c r="T6" s="94"/>
      <c r="U6" s="96"/>
      <c r="V6" s="98"/>
      <c r="W6" s="61" t="s">
        <v>5</v>
      </c>
      <c r="X6" s="61" t="s">
        <v>6</v>
      </c>
      <c r="Y6" s="61" t="s">
        <v>7</v>
      </c>
      <c r="Z6" s="61" t="s">
        <v>8</v>
      </c>
    </row>
    <row r="7" spans="1:27" ht="15">
      <c r="A7" s="62">
        <v>1</v>
      </c>
      <c r="B7" s="22" t="s">
        <v>30</v>
      </c>
      <c r="C7" s="62">
        <v>196</v>
      </c>
      <c r="D7" s="22">
        <v>182</v>
      </c>
      <c r="E7" s="28">
        <f>D7/C7*100</f>
        <v>92.85714285714286</v>
      </c>
      <c r="F7" s="6">
        <v>3.87</v>
      </c>
      <c r="G7" s="28">
        <f>(W7*2+X7*3+Y7*4+Z7*5)/D7</f>
        <v>3.9725999999999995</v>
      </c>
      <c r="H7" s="79" t="s">
        <v>63</v>
      </c>
      <c r="I7" s="22">
        <v>0</v>
      </c>
      <c r="J7" s="22">
        <v>25.82</v>
      </c>
      <c r="K7" s="22">
        <v>51.1</v>
      </c>
      <c r="L7" s="22">
        <v>23.08</v>
      </c>
      <c r="M7" s="20">
        <f>100-I7</f>
        <v>100</v>
      </c>
      <c r="N7" s="20">
        <f>K7+L7</f>
        <v>74.18</v>
      </c>
      <c r="O7" s="17">
        <v>9.34</v>
      </c>
      <c r="P7" s="5">
        <v>71.98</v>
      </c>
      <c r="Q7" s="5">
        <v>18.68</v>
      </c>
      <c r="R7" s="14">
        <v>1</v>
      </c>
      <c r="S7" s="14">
        <v>1</v>
      </c>
      <c r="T7" s="83" t="s">
        <v>62</v>
      </c>
      <c r="U7" s="16"/>
      <c r="V7" s="38"/>
      <c r="W7" s="30">
        <f>I7/100*D7</f>
        <v>0</v>
      </c>
      <c r="X7" s="30">
        <f>J7/100*D7</f>
        <v>46.992399999999996</v>
      </c>
      <c r="Y7" s="30">
        <f>K7/100*D7</f>
        <v>93.002</v>
      </c>
      <c r="Z7" s="30">
        <f>L7/100*D7</f>
        <v>42.005599999999994</v>
      </c>
      <c r="AA7" s="56"/>
    </row>
    <row r="8" spans="1:27" ht="15">
      <c r="A8" s="62">
        <v>2</v>
      </c>
      <c r="B8" s="22" t="s">
        <v>31</v>
      </c>
      <c r="C8" s="62">
        <v>106</v>
      </c>
      <c r="D8" s="22">
        <v>107</v>
      </c>
      <c r="E8" s="28">
        <f>D8/C8*100</f>
        <v>100.9433962264151</v>
      </c>
      <c r="F8" s="62">
        <v>3.7</v>
      </c>
      <c r="G8" s="28">
        <f>(W8*2+X8*3+Y8*4+Z8*5)/D8</f>
        <v>3.6075000000000004</v>
      </c>
      <c r="H8" s="80" t="s">
        <v>62</v>
      </c>
      <c r="I8" s="22">
        <v>0</v>
      </c>
      <c r="J8" s="22">
        <v>46.73</v>
      </c>
      <c r="K8" s="22">
        <v>45.79</v>
      </c>
      <c r="L8" s="22">
        <v>7.48</v>
      </c>
      <c r="M8" s="20">
        <f>100-I8</f>
        <v>100</v>
      </c>
      <c r="N8" s="20">
        <f>K8+L8</f>
        <v>53.269999999999996</v>
      </c>
      <c r="O8" s="21">
        <v>2.8</v>
      </c>
      <c r="P8" s="79">
        <v>94.39</v>
      </c>
      <c r="Q8" s="79">
        <v>2.8</v>
      </c>
      <c r="R8" s="17">
        <v>1</v>
      </c>
      <c r="S8" s="14">
        <v>1</v>
      </c>
      <c r="T8" s="18" t="s">
        <v>156</v>
      </c>
      <c r="U8" s="16" t="s">
        <v>180</v>
      </c>
      <c r="V8" s="22" t="s">
        <v>238</v>
      </c>
      <c r="W8" s="30">
        <f>I8/100*D8</f>
        <v>0</v>
      </c>
      <c r="X8" s="30">
        <f>J8/100*D8</f>
        <v>50.0011</v>
      </c>
      <c r="Y8" s="30">
        <f>K8/100*D8</f>
        <v>48.9953</v>
      </c>
      <c r="Z8" s="30">
        <f>L8/100*D8</f>
        <v>8.0036</v>
      </c>
      <c r="AA8" s="56"/>
    </row>
    <row r="9" spans="1:27" ht="15">
      <c r="A9" s="62">
        <v>3</v>
      </c>
      <c r="B9" s="22" t="s">
        <v>33</v>
      </c>
      <c r="C9" s="62">
        <v>19</v>
      </c>
      <c r="D9" s="22">
        <v>17</v>
      </c>
      <c r="E9" s="28">
        <f>D9/C9*100</f>
        <v>89.47368421052632</v>
      </c>
      <c r="F9" s="62">
        <v>3.8</v>
      </c>
      <c r="G9" s="28">
        <f>(W9*2+X9*3+Y9*4+Z9*5)/D9</f>
        <v>3.7643</v>
      </c>
      <c r="H9" s="80" t="s">
        <v>124</v>
      </c>
      <c r="I9" s="22">
        <v>0</v>
      </c>
      <c r="J9" s="22">
        <v>35.29</v>
      </c>
      <c r="K9" s="22">
        <v>52.94</v>
      </c>
      <c r="L9" s="22">
        <v>11.76</v>
      </c>
      <c r="M9" s="20">
        <f>100-I9</f>
        <v>100</v>
      </c>
      <c r="N9" s="20">
        <f>K9+L9</f>
        <v>64.7</v>
      </c>
      <c r="O9" s="21">
        <v>0</v>
      </c>
      <c r="P9" s="79">
        <v>94.12</v>
      </c>
      <c r="Q9" s="79">
        <v>5.88</v>
      </c>
      <c r="R9" s="17">
        <v>1</v>
      </c>
      <c r="S9" s="14">
        <v>1</v>
      </c>
      <c r="T9" s="18" t="s">
        <v>157</v>
      </c>
      <c r="U9" s="19" t="s">
        <v>181</v>
      </c>
      <c r="V9" s="22" t="s">
        <v>238</v>
      </c>
      <c r="W9" s="30">
        <f>I9/100*D9</f>
        <v>0</v>
      </c>
      <c r="X9" s="30">
        <f>J9/100*D9</f>
        <v>5.9993</v>
      </c>
      <c r="Y9" s="30">
        <f>K9/100*D9</f>
        <v>8.9998</v>
      </c>
      <c r="Z9" s="30">
        <f>L9/100*D9</f>
        <v>1.9991999999999999</v>
      </c>
      <c r="AA9" s="56"/>
    </row>
    <row r="10" spans="1:27" ht="15">
      <c r="A10" s="41">
        <v>4</v>
      </c>
      <c r="B10" s="22" t="s">
        <v>34</v>
      </c>
      <c r="C10" s="62">
        <v>16</v>
      </c>
      <c r="D10" s="22">
        <v>13</v>
      </c>
      <c r="E10" s="28">
        <f>D10/C10*100</f>
        <v>81.25</v>
      </c>
      <c r="F10" s="62">
        <v>3.8</v>
      </c>
      <c r="G10" s="28">
        <f>(W10*2+X10*3+Y10*4+Z10*5)/D10</f>
        <v>3.5383999999999998</v>
      </c>
      <c r="H10" s="80" t="s">
        <v>62</v>
      </c>
      <c r="I10" s="22">
        <v>0</v>
      </c>
      <c r="J10" s="22">
        <v>53.85</v>
      </c>
      <c r="K10" s="22">
        <v>38.46</v>
      </c>
      <c r="L10" s="22">
        <v>7.69</v>
      </c>
      <c r="M10" s="20">
        <f>100-I10</f>
        <v>100</v>
      </c>
      <c r="N10" s="20">
        <f>K10+L10</f>
        <v>46.15</v>
      </c>
      <c r="O10" s="21">
        <v>23.08</v>
      </c>
      <c r="P10" s="79">
        <v>69.23</v>
      </c>
      <c r="Q10" s="79">
        <v>7.69</v>
      </c>
      <c r="R10" s="17">
        <v>1</v>
      </c>
      <c r="S10" s="14">
        <v>1</v>
      </c>
      <c r="T10" s="18" t="s">
        <v>158</v>
      </c>
      <c r="U10" s="19" t="s">
        <v>182</v>
      </c>
      <c r="V10" s="22" t="s">
        <v>238</v>
      </c>
      <c r="W10" s="30">
        <f>I10/100*D10</f>
        <v>0</v>
      </c>
      <c r="X10" s="30">
        <f>J10/100*D10</f>
        <v>7.0005</v>
      </c>
      <c r="Y10" s="30">
        <f>K10/100*D10</f>
        <v>4.9998</v>
      </c>
      <c r="Z10" s="30">
        <f>L10/100*D10</f>
        <v>0.9997000000000001</v>
      </c>
      <c r="AA10" s="56"/>
    </row>
    <row r="11" spans="1:27" ht="15">
      <c r="A11" s="41">
        <v>5</v>
      </c>
      <c r="B11" s="22" t="s">
        <v>35</v>
      </c>
      <c r="C11" s="62">
        <v>124</v>
      </c>
      <c r="D11" s="22">
        <v>119</v>
      </c>
      <c r="E11" s="28">
        <f>D11/C11*100</f>
        <v>95.96774193548387</v>
      </c>
      <c r="F11" s="62">
        <v>3.9</v>
      </c>
      <c r="G11" s="28">
        <f>(W11*2+X11*3+Y11*4+Z11*5)/D11</f>
        <v>3.7735000000000003</v>
      </c>
      <c r="H11" s="80" t="s">
        <v>62</v>
      </c>
      <c r="I11" s="22">
        <v>0</v>
      </c>
      <c r="J11" s="22">
        <v>37.82</v>
      </c>
      <c r="K11" s="22">
        <v>47.06</v>
      </c>
      <c r="L11" s="22">
        <v>15.13</v>
      </c>
      <c r="M11" s="20">
        <f>100-I11</f>
        <v>100</v>
      </c>
      <c r="N11" s="20">
        <f>K11+L11</f>
        <v>62.190000000000005</v>
      </c>
      <c r="O11" s="21">
        <v>16.81</v>
      </c>
      <c r="P11" s="79">
        <v>73.95</v>
      </c>
      <c r="Q11" s="79">
        <v>9.24</v>
      </c>
      <c r="R11" s="17">
        <v>1</v>
      </c>
      <c r="S11" s="14">
        <v>1</v>
      </c>
      <c r="T11" s="18" t="s">
        <v>159</v>
      </c>
      <c r="U11" s="19" t="s">
        <v>183</v>
      </c>
      <c r="V11" s="22" t="s">
        <v>238</v>
      </c>
      <c r="W11" s="30">
        <f>I11/100*D11</f>
        <v>0</v>
      </c>
      <c r="X11" s="30">
        <f>J11/100*D11</f>
        <v>45.0058</v>
      </c>
      <c r="Y11" s="30">
        <f>K11/100*D11</f>
        <v>56.001400000000004</v>
      </c>
      <c r="Z11" s="30">
        <f>L11/100*D11</f>
        <v>18.004700000000003</v>
      </c>
      <c r="AA11" s="56"/>
    </row>
    <row r="12" spans="1:27" ht="15">
      <c r="A12" s="56"/>
      <c r="B12" s="56" t="s">
        <v>37</v>
      </c>
      <c r="C12" s="22">
        <v>13</v>
      </c>
      <c r="D12" s="22">
        <v>12</v>
      </c>
      <c r="E12" s="28">
        <f aca="true" t="shared" si="0" ref="E12:E38">D12/C12*100</f>
        <v>92.3076923076923</v>
      </c>
      <c r="F12" s="22">
        <v>3.9</v>
      </c>
      <c r="G12" s="28">
        <f aca="true" t="shared" si="1" ref="G12:G38">(W12*2+X12*3+Y12*4+Z12*5)/D12</f>
        <v>3.7500999999999998</v>
      </c>
      <c r="H12" s="67" t="s">
        <v>62</v>
      </c>
      <c r="I12" s="22">
        <v>8.33</v>
      </c>
      <c r="J12" s="22">
        <v>25</v>
      </c>
      <c r="K12" s="22">
        <v>50</v>
      </c>
      <c r="L12" s="22">
        <v>16.67</v>
      </c>
      <c r="M12" s="20">
        <f aca="true" t="shared" si="2" ref="M12:M38">100-I12</f>
        <v>91.67</v>
      </c>
      <c r="N12" s="20">
        <f aca="true" t="shared" si="3" ref="N12:N38">K12+L12</f>
        <v>66.67</v>
      </c>
      <c r="O12" s="22">
        <v>16.67</v>
      </c>
      <c r="P12" s="22">
        <v>83.33</v>
      </c>
      <c r="Q12" s="22">
        <v>0</v>
      </c>
      <c r="R12" s="17">
        <v>1</v>
      </c>
      <c r="S12" s="14">
        <v>1</v>
      </c>
      <c r="T12" s="68" t="s">
        <v>160</v>
      </c>
      <c r="U12" s="68" t="s">
        <v>184</v>
      </c>
      <c r="V12" s="22" t="s">
        <v>238</v>
      </c>
      <c r="W12" s="30">
        <f aca="true" t="shared" si="4" ref="W12:W38">I12/100*D12</f>
        <v>0.9996</v>
      </c>
      <c r="X12" s="30">
        <f aca="true" t="shared" si="5" ref="X12:X38">J12/100*D12</f>
        <v>3</v>
      </c>
      <c r="Y12" s="30">
        <f aca="true" t="shared" si="6" ref="Y12:Y38">K12/100*D12</f>
        <v>6</v>
      </c>
      <c r="Z12" s="30">
        <f aca="true" t="shared" si="7" ref="Z12:Z38">L12/100*D12</f>
        <v>2.0004</v>
      </c>
      <c r="AA12" s="56"/>
    </row>
    <row r="13" spans="1:27" ht="15">
      <c r="A13" s="56"/>
      <c r="B13" s="56" t="s">
        <v>36</v>
      </c>
      <c r="C13" s="22">
        <v>15</v>
      </c>
      <c r="D13" s="22">
        <v>15</v>
      </c>
      <c r="E13" s="28">
        <f t="shared" si="0"/>
        <v>100</v>
      </c>
      <c r="F13" s="22">
        <v>3.9</v>
      </c>
      <c r="G13" s="28">
        <f t="shared" si="1"/>
        <v>3.4667</v>
      </c>
      <c r="H13" s="67" t="s">
        <v>62</v>
      </c>
      <c r="I13" s="22">
        <v>0</v>
      </c>
      <c r="J13" s="22">
        <v>60</v>
      </c>
      <c r="K13" s="22">
        <v>33.33</v>
      </c>
      <c r="L13" s="22">
        <v>6.67</v>
      </c>
      <c r="M13" s="20">
        <f t="shared" si="2"/>
        <v>100</v>
      </c>
      <c r="N13" s="20">
        <f t="shared" si="3"/>
        <v>40</v>
      </c>
      <c r="O13" s="22">
        <v>0</v>
      </c>
      <c r="P13" s="22">
        <v>93.33</v>
      </c>
      <c r="Q13" s="22">
        <v>6.67</v>
      </c>
      <c r="R13" s="17">
        <v>1</v>
      </c>
      <c r="S13" s="14">
        <v>1</v>
      </c>
      <c r="T13" s="68" t="s">
        <v>161</v>
      </c>
      <c r="U13" s="68" t="s">
        <v>185</v>
      </c>
      <c r="V13" s="22" t="s">
        <v>238</v>
      </c>
      <c r="W13" s="30">
        <f t="shared" si="4"/>
        <v>0</v>
      </c>
      <c r="X13" s="30">
        <f t="shared" si="5"/>
        <v>9</v>
      </c>
      <c r="Y13" s="30">
        <f t="shared" si="6"/>
        <v>4.999499999999999</v>
      </c>
      <c r="Z13" s="30">
        <f t="shared" si="7"/>
        <v>1.0005</v>
      </c>
      <c r="AA13" s="56"/>
    </row>
    <row r="14" spans="1:27" ht="15">
      <c r="A14" s="56"/>
      <c r="B14" s="56" t="s">
        <v>32</v>
      </c>
      <c r="C14" s="22">
        <v>77</v>
      </c>
      <c r="D14" s="22">
        <v>67</v>
      </c>
      <c r="E14" s="28">
        <f t="shared" si="0"/>
        <v>87.01298701298701</v>
      </c>
      <c r="F14" s="22">
        <v>3.9</v>
      </c>
      <c r="G14" s="28">
        <f t="shared" si="1"/>
        <v>3.8951999999999996</v>
      </c>
      <c r="H14" s="67" t="s">
        <v>124</v>
      </c>
      <c r="I14" s="22">
        <v>1.49</v>
      </c>
      <c r="J14" s="22">
        <v>25.37</v>
      </c>
      <c r="K14" s="22">
        <v>55.22</v>
      </c>
      <c r="L14" s="22">
        <v>17.91</v>
      </c>
      <c r="M14" s="20">
        <f t="shared" si="2"/>
        <v>98.51</v>
      </c>
      <c r="N14" s="20">
        <f t="shared" si="3"/>
        <v>73.13</v>
      </c>
      <c r="O14" s="22">
        <v>11.94</v>
      </c>
      <c r="P14" s="22">
        <v>85.07</v>
      </c>
      <c r="Q14" s="22">
        <v>2.99</v>
      </c>
      <c r="R14" s="17">
        <v>1</v>
      </c>
      <c r="S14" s="14">
        <v>1</v>
      </c>
      <c r="T14" s="84">
        <v>15.2</v>
      </c>
      <c r="U14" s="68" t="s">
        <v>186</v>
      </c>
      <c r="V14" s="22" t="s">
        <v>238</v>
      </c>
      <c r="W14" s="30">
        <f t="shared" si="4"/>
        <v>0.9983</v>
      </c>
      <c r="X14" s="30">
        <f t="shared" si="5"/>
        <v>16.9979</v>
      </c>
      <c r="Y14" s="30">
        <f t="shared" si="6"/>
        <v>36.9974</v>
      </c>
      <c r="Z14" s="30">
        <f t="shared" si="7"/>
        <v>11.9997</v>
      </c>
      <c r="AA14" s="56"/>
    </row>
    <row r="15" spans="1:27" ht="15">
      <c r="A15" s="56"/>
      <c r="B15" s="56" t="s">
        <v>38</v>
      </c>
      <c r="C15" s="22">
        <v>11</v>
      </c>
      <c r="D15" s="22">
        <v>9</v>
      </c>
      <c r="E15" s="28">
        <f t="shared" si="0"/>
        <v>81.81818181818183</v>
      </c>
      <c r="F15" s="22">
        <v>3.9</v>
      </c>
      <c r="G15" s="28">
        <f t="shared" si="1"/>
        <v>3.8884999999999996</v>
      </c>
      <c r="H15" s="67" t="s">
        <v>124</v>
      </c>
      <c r="I15" s="22">
        <v>0</v>
      </c>
      <c r="J15" s="22">
        <v>44.44</v>
      </c>
      <c r="K15" s="22">
        <v>22.22</v>
      </c>
      <c r="L15" s="22">
        <v>33.33</v>
      </c>
      <c r="M15" s="20">
        <f t="shared" si="2"/>
        <v>100</v>
      </c>
      <c r="N15" s="20">
        <f t="shared" si="3"/>
        <v>55.55</v>
      </c>
      <c r="O15" s="22">
        <v>0</v>
      </c>
      <c r="P15" s="22">
        <v>100</v>
      </c>
      <c r="Q15" s="22">
        <v>0</v>
      </c>
      <c r="R15" s="17">
        <v>1</v>
      </c>
      <c r="S15" s="14">
        <v>1</v>
      </c>
      <c r="T15" s="78">
        <v>9</v>
      </c>
      <c r="U15" s="68" t="s">
        <v>187</v>
      </c>
      <c r="V15" s="22" t="s">
        <v>238</v>
      </c>
      <c r="W15" s="30">
        <f t="shared" si="4"/>
        <v>0</v>
      </c>
      <c r="X15" s="30">
        <f t="shared" si="5"/>
        <v>3.9995999999999996</v>
      </c>
      <c r="Y15" s="30">
        <f t="shared" si="6"/>
        <v>1.9997999999999998</v>
      </c>
      <c r="Z15" s="30">
        <f t="shared" si="7"/>
        <v>2.9997</v>
      </c>
      <c r="AA15" s="56"/>
    </row>
    <row r="16" spans="1:27" ht="15">
      <c r="A16" s="56"/>
      <c r="B16" s="56" t="s">
        <v>39</v>
      </c>
      <c r="C16" s="22">
        <v>60</v>
      </c>
      <c r="D16" s="22">
        <v>45</v>
      </c>
      <c r="E16" s="28">
        <f t="shared" si="0"/>
        <v>75</v>
      </c>
      <c r="F16" s="22">
        <v>3.6</v>
      </c>
      <c r="G16" s="28">
        <f t="shared" si="1"/>
        <v>3.7777999999999996</v>
      </c>
      <c r="H16" s="67" t="s">
        <v>63</v>
      </c>
      <c r="I16" s="22">
        <v>0</v>
      </c>
      <c r="J16" s="22">
        <v>28.89</v>
      </c>
      <c r="K16" s="22">
        <v>64.44</v>
      </c>
      <c r="L16" s="22">
        <v>6.67</v>
      </c>
      <c r="M16" s="20">
        <f t="shared" si="2"/>
        <v>100</v>
      </c>
      <c r="N16" s="20">
        <f t="shared" si="3"/>
        <v>71.11</v>
      </c>
      <c r="O16" s="22">
        <v>0</v>
      </c>
      <c r="P16" s="22">
        <v>100</v>
      </c>
      <c r="Q16" s="22">
        <v>0</v>
      </c>
      <c r="R16" s="17">
        <v>1</v>
      </c>
      <c r="S16" s="14">
        <v>1</v>
      </c>
      <c r="T16" s="78" t="s">
        <v>162</v>
      </c>
      <c r="U16" s="68" t="s">
        <v>188</v>
      </c>
      <c r="V16" s="22" t="s">
        <v>238</v>
      </c>
      <c r="W16" s="30">
        <f t="shared" si="4"/>
        <v>0</v>
      </c>
      <c r="X16" s="30">
        <f t="shared" si="5"/>
        <v>13.000499999999999</v>
      </c>
      <c r="Y16" s="30">
        <f t="shared" si="6"/>
        <v>28.997999999999998</v>
      </c>
      <c r="Z16" s="30">
        <f t="shared" si="7"/>
        <v>3.0014999999999996</v>
      </c>
      <c r="AA16" s="56"/>
    </row>
    <row r="17" spans="1:27" ht="15">
      <c r="A17" s="56"/>
      <c r="B17" s="56" t="s">
        <v>40</v>
      </c>
      <c r="C17" s="22">
        <v>120</v>
      </c>
      <c r="D17" s="22">
        <v>114</v>
      </c>
      <c r="E17" s="28">
        <f t="shared" si="0"/>
        <v>95</v>
      </c>
      <c r="F17" s="22">
        <v>3.8</v>
      </c>
      <c r="G17" s="28">
        <f t="shared" si="1"/>
        <v>3.7811000000000003</v>
      </c>
      <c r="H17" s="67" t="s">
        <v>124</v>
      </c>
      <c r="I17" s="22">
        <v>0</v>
      </c>
      <c r="J17" s="22">
        <v>32.46</v>
      </c>
      <c r="K17" s="22">
        <v>57.02</v>
      </c>
      <c r="L17" s="22">
        <v>10.53</v>
      </c>
      <c r="M17" s="20">
        <f t="shared" si="2"/>
        <v>100</v>
      </c>
      <c r="N17" s="20">
        <f t="shared" si="3"/>
        <v>67.55</v>
      </c>
      <c r="O17" s="22">
        <v>1.75</v>
      </c>
      <c r="P17" s="22">
        <v>95.61</v>
      </c>
      <c r="Q17" s="22">
        <v>2.63</v>
      </c>
      <c r="R17" s="17">
        <v>1</v>
      </c>
      <c r="S17" s="14">
        <v>1</v>
      </c>
      <c r="T17" s="78" t="s">
        <v>163</v>
      </c>
      <c r="U17" s="68" t="s">
        <v>189</v>
      </c>
      <c r="V17" s="22" t="s">
        <v>238</v>
      </c>
      <c r="W17" s="30">
        <f t="shared" si="4"/>
        <v>0</v>
      </c>
      <c r="X17" s="30">
        <f t="shared" si="5"/>
        <v>37.0044</v>
      </c>
      <c r="Y17" s="30">
        <f t="shared" si="6"/>
        <v>65.00280000000001</v>
      </c>
      <c r="Z17" s="30">
        <f t="shared" si="7"/>
        <v>12.004199999999999</v>
      </c>
      <c r="AA17" s="56"/>
    </row>
    <row r="18" spans="1:27" ht="15">
      <c r="A18" s="56"/>
      <c r="B18" s="56" t="s">
        <v>41</v>
      </c>
      <c r="C18" s="22">
        <v>78</v>
      </c>
      <c r="D18" s="22">
        <v>76</v>
      </c>
      <c r="E18" s="28">
        <f t="shared" si="0"/>
        <v>97.43589743589743</v>
      </c>
      <c r="F18" s="22">
        <v>3.9</v>
      </c>
      <c r="G18" s="28">
        <f t="shared" si="1"/>
        <v>4.2632</v>
      </c>
      <c r="H18" s="67" t="s">
        <v>63</v>
      </c>
      <c r="I18" s="22">
        <v>0</v>
      </c>
      <c r="J18" s="22">
        <v>9.21</v>
      </c>
      <c r="K18" s="22">
        <v>55.26</v>
      </c>
      <c r="L18" s="22">
        <v>35.53</v>
      </c>
      <c r="M18" s="20">
        <f t="shared" si="2"/>
        <v>100</v>
      </c>
      <c r="N18" s="20">
        <f t="shared" si="3"/>
        <v>90.78999999999999</v>
      </c>
      <c r="O18" s="22">
        <v>7.89</v>
      </c>
      <c r="P18" s="22">
        <v>84.21</v>
      </c>
      <c r="Q18" s="22">
        <v>7.89</v>
      </c>
      <c r="R18" s="17">
        <v>1</v>
      </c>
      <c r="S18" s="14">
        <v>1</v>
      </c>
      <c r="T18" s="71" t="s">
        <v>164</v>
      </c>
      <c r="U18" s="68" t="s">
        <v>190</v>
      </c>
      <c r="V18" s="22" t="s">
        <v>238</v>
      </c>
      <c r="W18" s="30">
        <f t="shared" si="4"/>
        <v>0</v>
      </c>
      <c r="X18" s="30">
        <f t="shared" si="5"/>
        <v>6.999600000000001</v>
      </c>
      <c r="Y18" s="30">
        <f t="shared" si="6"/>
        <v>41.9976</v>
      </c>
      <c r="Z18" s="30">
        <f t="shared" si="7"/>
        <v>27.0028</v>
      </c>
      <c r="AA18" s="56"/>
    </row>
    <row r="19" spans="1:27" ht="15">
      <c r="A19" s="56"/>
      <c r="B19" s="56" t="s">
        <v>42</v>
      </c>
      <c r="C19" s="22">
        <v>62</v>
      </c>
      <c r="D19" s="22">
        <v>60</v>
      </c>
      <c r="E19" s="28">
        <f t="shared" si="0"/>
        <v>96.7741935483871</v>
      </c>
      <c r="F19" s="22">
        <v>4</v>
      </c>
      <c r="G19" s="28">
        <f t="shared" si="1"/>
        <v>4.1334</v>
      </c>
      <c r="H19" s="67" t="s">
        <v>63</v>
      </c>
      <c r="I19" s="22">
        <v>0</v>
      </c>
      <c r="J19" s="22">
        <v>18.33</v>
      </c>
      <c r="K19" s="22">
        <v>50</v>
      </c>
      <c r="L19" s="22">
        <v>31.67</v>
      </c>
      <c r="M19" s="20">
        <f t="shared" si="2"/>
        <v>100</v>
      </c>
      <c r="N19" s="20">
        <f t="shared" si="3"/>
        <v>81.67</v>
      </c>
      <c r="O19" s="22">
        <v>6.67</v>
      </c>
      <c r="P19" s="22">
        <v>83.33</v>
      </c>
      <c r="Q19" s="22">
        <v>10</v>
      </c>
      <c r="R19" s="17">
        <v>1</v>
      </c>
      <c r="S19" s="14">
        <v>1</v>
      </c>
      <c r="T19" s="71" t="s">
        <v>62</v>
      </c>
      <c r="U19" s="68"/>
      <c r="V19" s="22" t="s">
        <v>238</v>
      </c>
      <c r="W19" s="30">
        <f t="shared" si="4"/>
        <v>0</v>
      </c>
      <c r="X19" s="30">
        <f t="shared" si="5"/>
        <v>10.998</v>
      </c>
      <c r="Y19" s="30">
        <f t="shared" si="6"/>
        <v>30</v>
      </c>
      <c r="Z19" s="30">
        <f t="shared" si="7"/>
        <v>19.002000000000002</v>
      </c>
      <c r="AA19" s="56"/>
    </row>
    <row r="20" spans="1:27" ht="15">
      <c r="A20" s="56"/>
      <c r="B20" s="56" t="s">
        <v>43</v>
      </c>
      <c r="C20" s="22">
        <v>74</v>
      </c>
      <c r="D20" s="22">
        <v>70</v>
      </c>
      <c r="E20" s="28">
        <f t="shared" si="0"/>
        <v>94.5945945945946</v>
      </c>
      <c r="F20" s="22">
        <v>3.8</v>
      </c>
      <c r="G20" s="28">
        <f t="shared" si="1"/>
        <v>3.8714</v>
      </c>
      <c r="H20" s="67" t="s">
        <v>63</v>
      </c>
      <c r="I20" s="22">
        <v>0</v>
      </c>
      <c r="J20" s="22">
        <v>30</v>
      </c>
      <c r="K20" s="22">
        <v>52.86</v>
      </c>
      <c r="L20" s="22">
        <v>17.14</v>
      </c>
      <c r="M20" s="20">
        <f t="shared" si="2"/>
        <v>100</v>
      </c>
      <c r="N20" s="20">
        <f t="shared" si="3"/>
        <v>70</v>
      </c>
      <c r="O20" s="22">
        <v>0</v>
      </c>
      <c r="P20" s="22">
        <v>100</v>
      </c>
      <c r="Q20" s="22">
        <v>0</v>
      </c>
      <c r="R20" s="17">
        <v>1</v>
      </c>
      <c r="S20" s="14">
        <v>1</v>
      </c>
      <c r="T20" s="71" t="s">
        <v>165</v>
      </c>
      <c r="U20" s="68" t="s">
        <v>191</v>
      </c>
      <c r="V20" s="22" t="s">
        <v>238</v>
      </c>
      <c r="W20" s="30">
        <f t="shared" si="4"/>
        <v>0</v>
      </c>
      <c r="X20" s="30">
        <f t="shared" si="5"/>
        <v>21</v>
      </c>
      <c r="Y20" s="30">
        <f t="shared" si="6"/>
        <v>37.001999999999995</v>
      </c>
      <c r="Z20" s="30">
        <f t="shared" si="7"/>
        <v>11.998</v>
      </c>
      <c r="AA20" s="56"/>
    </row>
    <row r="21" spans="1:27" ht="15">
      <c r="A21" s="56"/>
      <c r="B21" s="56" t="s">
        <v>44</v>
      </c>
      <c r="C21" s="22">
        <v>7</v>
      </c>
      <c r="D21" s="22">
        <v>7</v>
      </c>
      <c r="E21" s="28">
        <f t="shared" si="0"/>
        <v>100</v>
      </c>
      <c r="F21" s="22">
        <v>4</v>
      </c>
      <c r="G21" s="28">
        <f t="shared" si="1"/>
        <v>4.286099999999999</v>
      </c>
      <c r="H21" s="67" t="s">
        <v>63</v>
      </c>
      <c r="I21" s="22">
        <v>0</v>
      </c>
      <c r="J21" s="22">
        <v>14.29</v>
      </c>
      <c r="K21" s="22">
        <v>42.86</v>
      </c>
      <c r="L21" s="22">
        <v>42.86</v>
      </c>
      <c r="M21" s="20">
        <f t="shared" si="2"/>
        <v>100</v>
      </c>
      <c r="N21" s="20">
        <f t="shared" si="3"/>
        <v>85.72</v>
      </c>
      <c r="O21" s="22">
        <v>0</v>
      </c>
      <c r="P21" s="22">
        <v>85.71</v>
      </c>
      <c r="Q21" s="22">
        <v>14.29</v>
      </c>
      <c r="R21" s="17">
        <v>1</v>
      </c>
      <c r="S21" s="14">
        <v>1</v>
      </c>
      <c r="T21" s="71" t="s">
        <v>164</v>
      </c>
      <c r="U21" s="68" t="s">
        <v>191</v>
      </c>
      <c r="V21" s="22" t="s">
        <v>238</v>
      </c>
      <c r="W21" s="30">
        <f t="shared" si="4"/>
        <v>0</v>
      </c>
      <c r="X21" s="30">
        <f t="shared" si="5"/>
        <v>1.0003</v>
      </c>
      <c r="Y21" s="30">
        <f t="shared" si="6"/>
        <v>3.0002</v>
      </c>
      <c r="Z21" s="30">
        <f t="shared" si="7"/>
        <v>3.0002</v>
      </c>
      <c r="AA21" s="56"/>
    </row>
    <row r="22" spans="1:27" ht="15">
      <c r="A22" s="56"/>
      <c r="B22" s="56" t="s">
        <v>45</v>
      </c>
      <c r="C22" s="22">
        <v>3</v>
      </c>
      <c r="D22" s="22">
        <v>3</v>
      </c>
      <c r="E22" s="28">
        <f t="shared" si="0"/>
        <v>100</v>
      </c>
      <c r="F22" s="22">
        <v>3.3</v>
      </c>
      <c r="G22" s="28">
        <f t="shared" si="1"/>
        <v>3.6667</v>
      </c>
      <c r="H22" s="67" t="s">
        <v>63</v>
      </c>
      <c r="I22" s="22">
        <v>0</v>
      </c>
      <c r="J22" s="22">
        <v>33.33</v>
      </c>
      <c r="K22" s="22">
        <v>66.67</v>
      </c>
      <c r="L22" s="22">
        <v>0</v>
      </c>
      <c r="M22" s="20">
        <f t="shared" si="2"/>
        <v>100</v>
      </c>
      <c r="N22" s="20">
        <f t="shared" si="3"/>
        <v>66.67</v>
      </c>
      <c r="O22" s="22">
        <v>0</v>
      </c>
      <c r="P22" s="22">
        <v>100</v>
      </c>
      <c r="Q22" s="22">
        <v>0</v>
      </c>
      <c r="R22" s="17">
        <v>1</v>
      </c>
      <c r="S22" s="14">
        <v>1</v>
      </c>
      <c r="T22" s="71" t="s">
        <v>166</v>
      </c>
      <c r="U22" s="68" t="s">
        <v>192</v>
      </c>
      <c r="V22" s="22" t="s">
        <v>238</v>
      </c>
      <c r="W22" s="30">
        <f t="shared" si="4"/>
        <v>0</v>
      </c>
      <c r="X22" s="30">
        <f t="shared" si="5"/>
        <v>0.9999</v>
      </c>
      <c r="Y22" s="30">
        <f t="shared" si="6"/>
        <v>2.0001</v>
      </c>
      <c r="Z22" s="30">
        <f t="shared" si="7"/>
        <v>0</v>
      </c>
      <c r="AA22" s="56"/>
    </row>
    <row r="23" spans="1:27" ht="15">
      <c r="A23" s="56"/>
      <c r="B23" s="56" t="s">
        <v>46</v>
      </c>
      <c r="C23" s="22">
        <v>3</v>
      </c>
      <c r="D23" s="22">
        <v>3</v>
      </c>
      <c r="E23" s="28">
        <f t="shared" si="0"/>
        <v>100</v>
      </c>
      <c r="F23" s="22">
        <v>3.7</v>
      </c>
      <c r="G23" s="28">
        <f t="shared" si="1"/>
        <v>3.6667</v>
      </c>
      <c r="H23" s="67" t="s">
        <v>124</v>
      </c>
      <c r="I23" s="22">
        <v>0</v>
      </c>
      <c r="J23" s="22">
        <v>33.33</v>
      </c>
      <c r="K23" s="22">
        <v>66.67</v>
      </c>
      <c r="L23" s="22">
        <v>0</v>
      </c>
      <c r="M23" s="20">
        <f t="shared" si="2"/>
        <v>100</v>
      </c>
      <c r="N23" s="20">
        <f t="shared" si="3"/>
        <v>66.67</v>
      </c>
      <c r="O23" s="22">
        <v>0</v>
      </c>
      <c r="P23" s="22">
        <v>100</v>
      </c>
      <c r="Q23" s="22">
        <v>0</v>
      </c>
      <c r="R23" s="17">
        <v>1</v>
      </c>
      <c r="S23" s="14">
        <v>1</v>
      </c>
      <c r="T23" s="71" t="s">
        <v>167</v>
      </c>
      <c r="U23" s="68" t="s">
        <v>193</v>
      </c>
      <c r="V23" s="22" t="s">
        <v>238</v>
      </c>
      <c r="W23" s="30">
        <f t="shared" si="4"/>
        <v>0</v>
      </c>
      <c r="X23" s="30">
        <f t="shared" si="5"/>
        <v>0.9999</v>
      </c>
      <c r="Y23" s="30">
        <f t="shared" si="6"/>
        <v>2.0001</v>
      </c>
      <c r="Z23" s="30">
        <f t="shared" si="7"/>
        <v>0</v>
      </c>
      <c r="AA23" s="56"/>
    </row>
    <row r="24" spans="1:27" ht="15">
      <c r="A24" s="56"/>
      <c r="B24" s="56" t="s">
        <v>47</v>
      </c>
      <c r="C24" s="22">
        <v>8</v>
      </c>
      <c r="D24" s="22">
        <v>6</v>
      </c>
      <c r="E24" s="28">
        <f t="shared" si="0"/>
        <v>75</v>
      </c>
      <c r="F24" s="22">
        <v>3.9</v>
      </c>
      <c r="G24" s="28">
        <f t="shared" si="1"/>
        <v>3.5</v>
      </c>
      <c r="H24" s="67" t="s">
        <v>62</v>
      </c>
      <c r="I24" s="22">
        <v>0</v>
      </c>
      <c r="J24" s="22">
        <v>50</v>
      </c>
      <c r="K24" s="22">
        <v>50</v>
      </c>
      <c r="L24" s="22">
        <v>0</v>
      </c>
      <c r="M24" s="20">
        <f t="shared" si="2"/>
        <v>100</v>
      </c>
      <c r="N24" s="20">
        <f t="shared" si="3"/>
        <v>50</v>
      </c>
      <c r="O24" s="22">
        <v>0</v>
      </c>
      <c r="P24" s="22">
        <v>100</v>
      </c>
      <c r="Q24" s="22">
        <v>0</v>
      </c>
      <c r="R24" s="17">
        <v>1</v>
      </c>
      <c r="S24" s="14">
        <v>1</v>
      </c>
      <c r="T24" s="71" t="s">
        <v>168</v>
      </c>
      <c r="U24" s="68" t="s">
        <v>194</v>
      </c>
      <c r="V24" s="22" t="s">
        <v>238</v>
      </c>
      <c r="W24" s="30">
        <f t="shared" si="4"/>
        <v>0</v>
      </c>
      <c r="X24" s="30">
        <f t="shared" si="5"/>
        <v>3</v>
      </c>
      <c r="Y24" s="30">
        <f t="shared" si="6"/>
        <v>3</v>
      </c>
      <c r="Z24" s="30">
        <f t="shared" si="7"/>
        <v>0</v>
      </c>
      <c r="AA24" s="56"/>
    </row>
    <row r="25" spans="1:27" ht="15">
      <c r="A25" s="56"/>
      <c r="B25" s="56" t="s">
        <v>48</v>
      </c>
      <c r="C25" s="22">
        <v>20</v>
      </c>
      <c r="D25" s="22">
        <v>18</v>
      </c>
      <c r="E25" s="28">
        <f t="shared" si="0"/>
        <v>90</v>
      </c>
      <c r="F25" s="22">
        <v>3.85</v>
      </c>
      <c r="G25" s="28">
        <f t="shared" si="1"/>
        <v>3.8889000000000005</v>
      </c>
      <c r="H25" s="67" t="s">
        <v>63</v>
      </c>
      <c r="I25" s="22">
        <v>0</v>
      </c>
      <c r="J25" s="22">
        <v>22.22</v>
      </c>
      <c r="K25" s="22">
        <v>66.67</v>
      </c>
      <c r="L25" s="22">
        <v>11.11</v>
      </c>
      <c r="M25" s="20">
        <f t="shared" si="2"/>
        <v>100</v>
      </c>
      <c r="N25" s="20">
        <f t="shared" si="3"/>
        <v>77.78</v>
      </c>
      <c r="O25" s="22">
        <v>0</v>
      </c>
      <c r="P25" s="22">
        <v>94.44</v>
      </c>
      <c r="Q25" s="22">
        <v>5.56</v>
      </c>
      <c r="R25" s="17">
        <v>1</v>
      </c>
      <c r="S25" s="14">
        <v>1</v>
      </c>
      <c r="T25" s="71" t="s">
        <v>169</v>
      </c>
      <c r="U25" s="68" t="s">
        <v>195</v>
      </c>
      <c r="V25" s="22" t="s">
        <v>238</v>
      </c>
      <c r="W25" s="30">
        <f t="shared" si="4"/>
        <v>0</v>
      </c>
      <c r="X25" s="30">
        <f t="shared" si="5"/>
        <v>3.9995999999999996</v>
      </c>
      <c r="Y25" s="30">
        <f t="shared" si="6"/>
        <v>12.000600000000002</v>
      </c>
      <c r="Z25" s="30">
        <f t="shared" si="7"/>
        <v>1.9997999999999998</v>
      </c>
      <c r="AA25" s="56"/>
    </row>
    <row r="26" spans="1:27" ht="15">
      <c r="A26" s="56"/>
      <c r="B26" s="56" t="s">
        <v>49</v>
      </c>
      <c r="C26" s="22">
        <v>5</v>
      </c>
      <c r="D26" s="22">
        <v>4</v>
      </c>
      <c r="E26" s="28">
        <f t="shared" si="0"/>
        <v>80</v>
      </c>
      <c r="F26" s="22">
        <v>4.1</v>
      </c>
      <c r="G26" s="28">
        <f t="shared" si="1"/>
        <v>3.5</v>
      </c>
      <c r="H26" s="67" t="s">
        <v>62</v>
      </c>
      <c r="I26" s="22">
        <v>0</v>
      </c>
      <c r="J26" s="22">
        <v>50</v>
      </c>
      <c r="K26" s="22">
        <v>50</v>
      </c>
      <c r="L26" s="22">
        <v>0</v>
      </c>
      <c r="M26" s="20">
        <f t="shared" si="2"/>
        <v>100</v>
      </c>
      <c r="N26" s="20">
        <f t="shared" si="3"/>
        <v>50</v>
      </c>
      <c r="O26" s="22">
        <v>0</v>
      </c>
      <c r="P26" s="22">
        <v>100</v>
      </c>
      <c r="Q26" s="22">
        <v>0</v>
      </c>
      <c r="R26" s="17">
        <v>1</v>
      </c>
      <c r="S26" s="14">
        <v>1</v>
      </c>
      <c r="T26" s="71" t="s">
        <v>170</v>
      </c>
      <c r="U26" s="68" t="s">
        <v>196</v>
      </c>
      <c r="V26" s="22" t="s">
        <v>238</v>
      </c>
      <c r="W26" s="30">
        <f t="shared" si="4"/>
        <v>0</v>
      </c>
      <c r="X26" s="30">
        <f t="shared" si="5"/>
        <v>2</v>
      </c>
      <c r="Y26" s="30">
        <f t="shared" si="6"/>
        <v>2</v>
      </c>
      <c r="Z26" s="30">
        <f t="shared" si="7"/>
        <v>0</v>
      </c>
      <c r="AA26" s="56"/>
    </row>
    <row r="27" spans="1:27" ht="15">
      <c r="A27" s="56"/>
      <c r="B27" s="56" t="s">
        <v>50</v>
      </c>
      <c r="C27" s="22">
        <v>11</v>
      </c>
      <c r="D27" s="22">
        <v>9</v>
      </c>
      <c r="E27" s="28">
        <f t="shared" si="0"/>
        <v>81.81818181818183</v>
      </c>
      <c r="F27" s="22">
        <v>3.5</v>
      </c>
      <c r="G27" s="28">
        <f t="shared" si="1"/>
        <v>3.7778</v>
      </c>
      <c r="H27" s="67" t="s">
        <v>63</v>
      </c>
      <c r="I27" s="22">
        <v>0</v>
      </c>
      <c r="J27" s="22">
        <v>22.22</v>
      </c>
      <c r="K27" s="22">
        <v>77.78</v>
      </c>
      <c r="L27" s="22">
        <v>0</v>
      </c>
      <c r="M27" s="20">
        <f t="shared" si="2"/>
        <v>100</v>
      </c>
      <c r="N27" s="20">
        <f t="shared" si="3"/>
        <v>77.78</v>
      </c>
      <c r="O27" s="22">
        <v>0</v>
      </c>
      <c r="P27" s="22">
        <v>77.78</v>
      </c>
      <c r="Q27" s="22">
        <v>22.22</v>
      </c>
      <c r="R27" s="17">
        <v>1</v>
      </c>
      <c r="S27" s="14">
        <v>1</v>
      </c>
      <c r="T27" s="71" t="s">
        <v>171</v>
      </c>
      <c r="U27" s="68" t="s">
        <v>197</v>
      </c>
      <c r="V27" s="22" t="s">
        <v>238</v>
      </c>
      <c r="W27" s="30">
        <f t="shared" si="4"/>
        <v>0</v>
      </c>
      <c r="X27" s="30">
        <f t="shared" si="5"/>
        <v>1.9997999999999998</v>
      </c>
      <c r="Y27" s="30">
        <f t="shared" si="6"/>
        <v>7.0002</v>
      </c>
      <c r="Z27" s="30">
        <f t="shared" si="7"/>
        <v>0</v>
      </c>
      <c r="AA27" s="56"/>
    </row>
    <row r="28" spans="1:27" ht="15">
      <c r="A28" s="56"/>
      <c r="B28" s="56" t="s">
        <v>51</v>
      </c>
      <c r="C28" s="22">
        <v>7</v>
      </c>
      <c r="D28" s="22">
        <v>7</v>
      </c>
      <c r="E28" s="28">
        <f t="shared" si="0"/>
        <v>100</v>
      </c>
      <c r="F28" s="22">
        <v>4</v>
      </c>
      <c r="G28" s="28">
        <f t="shared" si="1"/>
        <v>4.2857</v>
      </c>
      <c r="H28" s="67" t="s">
        <v>63</v>
      </c>
      <c r="I28" s="22">
        <v>0</v>
      </c>
      <c r="J28" s="22">
        <v>0</v>
      </c>
      <c r="K28" s="22">
        <v>71.43</v>
      </c>
      <c r="L28" s="22">
        <v>28.57</v>
      </c>
      <c r="M28" s="20">
        <f t="shared" si="2"/>
        <v>100</v>
      </c>
      <c r="N28" s="20">
        <f t="shared" si="3"/>
        <v>100</v>
      </c>
      <c r="O28" s="22">
        <v>0</v>
      </c>
      <c r="P28" s="22">
        <v>100</v>
      </c>
      <c r="Q28" s="22">
        <v>0</v>
      </c>
      <c r="R28" s="17">
        <v>1</v>
      </c>
      <c r="S28" s="14">
        <v>1</v>
      </c>
      <c r="T28" s="71" t="s">
        <v>62</v>
      </c>
      <c r="U28" s="68"/>
      <c r="V28" s="22" t="s">
        <v>238</v>
      </c>
      <c r="W28" s="30">
        <f t="shared" si="4"/>
        <v>0</v>
      </c>
      <c r="X28" s="30">
        <f t="shared" si="5"/>
        <v>0</v>
      </c>
      <c r="Y28" s="30">
        <f t="shared" si="6"/>
        <v>5.000100000000001</v>
      </c>
      <c r="Z28" s="30">
        <f t="shared" si="7"/>
        <v>1.9999</v>
      </c>
      <c r="AA28" s="56"/>
    </row>
    <row r="29" spans="1:27" ht="15">
      <c r="A29" s="56"/>
      <c r="B29" s="56" t="s">
        <v>52</v>
      </c>
      <c r="C29" s="22">
        <v>13</v>
      </c>
      <c r="D29" s="22">
        <v>13</v>
      </c>
      <c r="E29" s="28">
        <f t="shared" si="0"/>
        <v>100</v>
      </c>
      <c r="F29" s="22">
        <v>3.8</v>
      </c>
      <c r="G29" s="28">
        <f t="shared" si="1"/>
        <v>3.8461</v>
      </c>
      <c r="H29" s="67" t="s">
        <v>124</v>
      </c>
      <c r="I29" s="22">
        <v>0</v>
      </c>
      <c r="J29" s="22">
        <v>53.85</v>
      </c>
      <c r="K29" s="22">
        <v>7.69</v>
      </c>
      <c r="L29" s="22">
        <v>38.46</v>
      </c>
      <c r="M29" s="20">
        <f t="shared" si="2"/>
        <v>100</v>
      </c>
      <c r="N29" s="20">
        <f t="shared" si="3"/>
        <v>46.15</v>
      </c>
      <c r="O29" s="22">
        <v>0</v>
      </c>
      <c r="P29" s="22">
        <v>100</v>
      </c>
      <c r="Q29" s="22">
        <v>0</v>
      </c>
      <c r="R29" s="17">
        <v>1</v>
      </c>
      <c r="S29" s="14">
        <v>1</v>
      </c>
      <c r="T29" s="71" t="s">
        <v>175</v>
      </c>
      <c r="U29" s="68" t="s">
        <v>198</v>
      </c>
      <c r="V29" s="22" t="s">
        <v>238</v>
      </c>
      <c r="W29" s="30">
        <f t="shared" si="4"/>
        <v>0</v>
      </c>
      <c r="X29" s="30">
        <f t="shared" si="5"/>
        <v>7.0005</v>
      </c>
      <c r="Y29" s="30">
        <f t="shared" si="6"/>
        <v>0.9997000000000001</v>
      </c>
      <c r="Z29" s="30">
        <f t="shared" si="7"/>
        <v>4.9998</v>
      </c>
      <c r="AA29" s="56"/>
    </row>
    <row r="30" spans="1:27" ht="15">
      <c r="A30" s="56"/>
      <c r="B30" s="56" t="s">
        <v>53</v>
      </c>
      <c r="C30" s="22">
        <v>5</v>
      </c>
      <c r="D30" s="22">
        <v>4</v>
      </c>
      <c r="E30" s="28">
        <f t="shared" si="0"/>
        <v>80</v>
      </c>
      <c r="F30" s="22">
        <v>4</v>
      </c>
      <c r="G30" s="28">
        <f t="shared" si="1"/>
        <v>4.25</v>
      </c>
      <c r="H30" s="67" t="s">
        <v>63</v>
      </c>
      <c r="I30" s="22">
        <v>0</v>
      </c>
      <c r="J30" s="22">
        <v>0</v>
      </c>
      <c r="K30" s="22">
        <v>75</v>
      </c>
      <c r="L30" s="22">
        <v>25</v>
      </c>
      <c r="M30" s="20">
        <f t="shared" si="2"/>
        <v>100</v>
      </c>
      <c r="N30" s="20">
        <f t="shared" si="3"/>
        <v>100</v>
      </c>
      <c r="O30" s="22">
        <v>0</v>
      </c>
      <c r="P30" s="22">
        <v>100</v>
      </c>
      <c r="Q30" s="22">
        <v>0</v>
      </c>
      <c r="R30" s="17">
        <v>1</v>
      </c>
      <c r="S30" s="14">
        <v>1</v>
      </c>
      <c r="T30" s="71" t="s">
        <v>62</v>
      </c>
      <c r="U30" s="68"/>
      <c r="V30" s="22" t="s">
        <v>238</v>
      </c>
      <c r="W30" s="30">
        <f t="shared" si="4"/>
        <v>0</v>
      </c>
      <c r="X30" s="30">
        <f t="shared" si="5"/>
        <v>0</v>
      </c>
      <c r="Y30" s="30">
        <f t="shared" si="6"/>
        <v>3</v>
      </c>
      <c r="Z30" s="30">
        <f t="shared" si="7"/>
        <v>1</v>
      </c>
      <c r="AA30" s="56"/>
    </row>
    <row r="31" spans="1:27" ht="15">
      <c r="A31" s="56"/>
      <c r="B31" s="56" t="s">
        <v>54</v>
      </c>
      <c r="C31" s="22">
        <v>1</v>
      </c>
      <c r="D31" s="22">
        <v>1</v>
      </c>
      <c r="E31" s="28">
        <f t="shared" si="0"/>
        <v>100</v>
      </c>
      <c r="F31" s="22">
        <v>4.7</v>
      </c>
      <c r="G31" s="28">
        <f t="shared" si="1"/>
        <v>3</v>
      </c>
      <c r="H31" s="67" t="s">
        <v>62</v>
      </c>
      <c r="I31" s="22">
        <v>0</v>
      </c>
      <c r="J31" s="22">
        <v>100</v>
      </c>
      <c r="K31" s="22">
        <v>0</v>
      </c>
      <c r="L31" s="22">
        <v>0</v>
      </c>
      <c r="M31" s="20">
        <f t="shared" si="2"/>
        <v>100</v>
      </c>
      <c r="N31" s="20">
        <f t="shared" si="3"/>
        <v>0</v>
      </c>
      <c r="O31" s="22">
        <v>0</v>
      </c>
      <c r="P31" s="22">
        <v>100</v>
      </c>
      <c r="Q31" s="22">
        <v>0</v>
      </c>
      <c r="R31" s="17">
        <v>1</v>
      </c>
      <c r="S31" s="14">
        <v>1</v>
      </c>
      <c r="T31" s="71" t="s">
        <v>176</v>
      </c>
      <c r="U31" s="68" t="s">
        <v>199</v>
      </c>
      <c r="V31" s="22" t="s">
        <v>238</v>
      </c>
      <c r="W31" s="30">
        <f t="shared" si="4"/>
        <v>0</v>
      </c>
      <c r="X31" s="30">
        <f t="shared" si="5"/>
        <v>1</v>
      </c>
      <c r="Y31" s="30">
        <f t="shared" si="6"/>
        <v>0</v>
      </c>
      <c r="Z31" s="30">
        <f t="shared" si="7"/>
        <v>0</v>
      </c>
      <c r="AA31" s="56"/>
    </row>
    <row r="32" spans="1:27" ht="15">
      <c r="A32" s="56"/>
      <c r="B32" s="56" t="s">
        <v>55</v>
      </c>
      <c r="C32" s="22">
        <v>12</v>
      </c>
      <c r="D32" s="22">
        <v>12</v>
      </c>
      <c r="E32" s="28">
        <f t="shared" si="0"/>
        <v>100</v>
      </c>
      <c r="F32" s="22">
        <v>3.9</v>
      </c>
      <c r="G32" s="28">
        <f t="shared" si="1"/>
        <v>3.6667</v>
      </c>
      <c r="H32" s="67" t="s">
        <v>62</v>
      </c>
      <c r="I32" s="22">
        <v>0</v>
      </c>
      <c r="J32" s="22">
        <v>58.33</v>
      </c>
      <c r="K32" s="22">
        <v>16.67</v>
      </c>
      <c r="L32" s="22">
        <v>25</v>
      </c>
      <c r="M32" s="20">
        <f t="shared" si="2"/>
        <v>100</v>
      </c>
      <c r="N32" s="20">
        <f t="shared" si="3"/>
        <v>41.67</v>
      </c>
      <c r="O32" s="22">
        <v>0</v>
      </c>
      <c r="P32" s="22">
        <v>100</v>
      </c>
      <c r="Q32" s="22">
        <v>0</v>
      </c>
      <c r="R32" s="17">
        <v>1</v>
      </c>
      <c r="S32" s="14">
        <v>1</v>
      </c>
      <c r="T32" s="71" t="s">
        <v>177</v>
      </c>
      <c r="U32" s="68" t="s">
        <v>200</v>
      </c>
      <c r="V32" s="22" t="s">
        <v>238</v>
      </c>
      <c r="W32" s="30">
        <f t="shared" si="4"/>
        <v>0</v>
      </c>
      <c r="X32" s="30">
        <f t="shared" si="5"/>
        <v>6.999599999999999</v>
      </c>
      <c r="Y32" s="30">
        <f t="shared" si="6"/>
        <v>2.0004</v>
      </c>
      <c r="Z32" s="30">
        <f t="shared" si="7"/>
        <v>3</v>
      </c>
      <c r="AA32" s="56"/>
    </row>
    <row r="33" spans="1:27" ht="15">
      <c r="A33" s="56"/>
      <c r="B33" s="56" t="s">
        <v>56</v>
      </c>
      <c r="C33" s="22">
        <v>31</v>
      </c>
      <c r="D33" s="22">
        <v>23</v>
      </c>
      <c r="E33" s="28">
        <f t="shared" si="0"/>
        <v>74.19354838709677</v>
      </c>
      <c r="F33" s="22">
        <v>3.7</v>
      </c>
      <c r="G33" s="28">
        <f t="shared" si="1"/>
        <v>3.8695999999999997</v>
      </c>
      <c r="H33" s="67" t="s">
        <v>63</v>
      </c>
      <c r="I33" s="22">
        <v>0</v>
      </c>
      <c r="J33" s="22">
        <v>34.78</v>
      </c>
      <c r="K33" s="22">
        <v>43.48</v>
      </c>
      <c r="L33" s="22">
        <v>21.74</v>
      </c>
      <c r="M33" s="20">
        <f t="shared" si="2"/>
        <v>100</v>
      </c>
      <c r="N33" s="20">
        <f t="shared" si="3"/>
        <v>65.22</v>
      </c>
      <c r="O33" s="22">
        <v>0</v>
      </c>
      <c r="P33" s="22">
        <v>95.65</v>
      </c>
      <c r="Q33" s="22">
        <v>4.35</v>
      </c>
      <c r="R33" s="17">
        <v>1</v>
      </c>
      <c r="S33" s="14">
        <v>1</v>
      </c>
      <c r="T33" s="71" t="s">
        <v>164</v>
      </c>
      <c r="U33" s="68" t="s">
        <v>190</v>
      </c>
      <c r="V33" s="22" t="s">
        <v>238</v>
      </c>
      <c r="W33" s="30">
        <f t="shared" si="4"/>
        <v>0</v>
      </c>
      <c r="X33" s="30">
        <f t="shared" si="5"/>
        <v>7.9994</v>
      </c>
      <c r="Y33" s="30">
        <f t="shared" si="6"/>
        <v>10.000399999999999</v>
      </c>
      <c r="Z33" s="30">
        <f t="shared" si="7"/>
        <v>5.0001999999999995</v>
      </c>
      <c r="AA33" s="56"/>
    </row>
    <row r="34" spans="1:27" ht="15">
      <c r="A34" s="56"/>
      <c r="B34" s="56" t="s">
        <v>57</v>
      </c>
      <c r="C34" s="22">
        <v>3</v>
      </c>
      <c r="D34" s="22">
        <v>3</v>
      </c>
      <c r="E34" s="28">
        <f t="shared" si="0"/>
        <v>100</v>
      </c>
      <c r="F34" s="22">
        <v>3.4</v>
      </c>
      <c r="G34" s="28">
        <f t="shared" si="1"/>
        <v>4.3333</v>
      </c>
      <c r="H34" s="67" t="s">
        <v>63</v>
      </c>
      <c r="I34" s="22">
        <v>0</v>
      </c>
      <c r="J34" s="22">
        <v>0</v>
      </c>
      <c r="K34" s="22">
        <v>66.67</v>
      </c>
      <c r="L34" s="22">
        <v>33.33</v>
      </c>
      <c r="M34" s="20">
        <f t="shared" si="2"/>
        <v>100</v>
      </c>
      <c r="N34" s="20">
        <f t="shared" si="3"/>
        <v>100</v>
      </c>
      <c r="O34" s="22">
        <v>0</v>
      </c>
      <c r="P34" s="22">
        <v>100</v>
      </c>
      <c r="Q34" s="22">
        <v>0</v>
      </c>
      <c r="R34" s="17">
        <v>1</v>
      </c>
      <c r="S34" s="14">
        <v>1</v>
      </c>
      <c r="T34" s="71" t="s">
        <v>178</v>
      </c>
      <c r="U34" s="68" t="s">
        <v>201</v>
      </c>
      <c r="V34" s="22" t="s">
        <v>238</v>
      </c>
      <c r="W34" s="30">
        <f t="shared" si="4"/>
        <v>0</v>
      </c>
      <c r="X34" s="30">
        <f t="shared" si="5"/>
        <v>0</v>
      </c>
      <c r="Y34" s="30">
        <f t="shared" si="6"/>
        <v>2.0001</v>
      </c>
      <c r="Z34" s="30">
        <f t="shared" si="7"/>
        <v>0.9999</v>
      </c>
      <c r="AA34" s="56"/>
    </row>
    <row r="35" spans="1:27" ht="15">
      <c r="A35" s="56"/>
      <c r="B35" s="56" t="s">
        <v>58</v>
      </c>
      <c r="C35" s="22">
        <v>3</v>
      </c>
      <c r="D35" s="22">
        <v>3</v>
      </c>
      <c r="E35" s="28">
        <f t="shared" si="0"/>
        <v>100</v>
      </c>
      <c r="F35" s="22">
        <v>3.3</v>
      </c>
      <c r="G35" s="28">
        <f t="shared" si="1"/>
        <v>3.6667</v>
      </c>
      <c r="H35" s="67" t="s">
        <v>63</v>
      </c>
      <c r="I35" s="22">
        <v>0</v>
      </c>
      <c r="J35" s="22">
        <v>33.33</v>
      </c>
      <c r="K35" s="22">
        <v>66.67</v>
      </c>
      <c r="L35" s="22">
        <v>0</v>
      </c>
      <c r="M35" s="20">
        <f t="shared" si="2"/>
        <v>100</v>
      </c>
      <c r="N35" s="20">
        <f t="shared" si="3"/>
        <v>66.67</v>
      </c>
      <c r="O35" s="22">
        <v>0</v>
      </c>
      <c r="P35" s="22">
        <v>100</v>
      </c>
      <c r="Q35" s="22">
        <v>0</v>
      </c>
      <c r="R35" s="17">
        <v>1</v>
      </c>
      <c r="S35" s="14">
        <v>1</v>
      </c>
      <c r="T35" s="71" t="s">
        <v>179</v>
      </c>
      <c r="U35" s="68" t="s">
        <v>202</v>
      </c>
      <c r="V35" s="22" t="s">
        <v>238</v>
      </c>
      <c r="W35" s="30">
        <f t="shared" si="4"/>
        <v>0</v>
      </c>
      <c r="X35" s="30">
        <f t="shared" si="5"/>
        <v>0.9999</v>
      </c>
      <c r="Y35" s="30">
        <f t="shared" si="6"/>
        <v>2.0001</v>
      </c>
      <c r="Z35" s="30">
        <f t="shared" si="7"/>
        <v>0</v>
      </c>
      <c r="AA35" s="56"/>
    </row>
    <row r="36" spans="1:27" ht="15">
      <c r="A36" s="56"/>
      <c r="B36" s="56" t="s">
        <v>59</v>
      </c>
      <c r="C36" s="22">
        <v>3</v>
      </c>
      <c r="D36" s="22">
        <v>3</v>
      </c>
      <c r="E36" s="28">
        <f t="shared" si="0"/>
        <v>100</v>
      </c>
      <c r="F36" s="22">
        <v>3.6</v>
      </c>
      <c r="G36" s="28">
        <f t="shared" si="1"/>
        <v>4.3333</v>
      </c>
      <c r="H36" s="67" t="s">
        <v>63</v>
      </c>
      <c r="I36" s="22">
        <v>0</v>
      </c>
      <c r="J36" s="22">
        <v>0</v>
      </c>
      <c r="K36" s="22">
        <v>66.67</v>
      </c>
      <c r="L36" s="22">
        <v>33.33</v>
      </c>
      <c r="M36" s="20">
        <f t="shared" si="2"/>
        <v>100</v>
      </c>
      <c r="N36" s="20">
        <f t="shared" si="3"/>
        <v>100</v>
      </c>
      <c r="O36" s="22">
        <v>0</v>
      </c>
      <c r="P36" s="22">
        <v>66.67</v>
      </c>
      <c r="Q36" s="22">
        <v>33.33</v>
      </c>
      <c r="R36" s="17">
        <v>1</v>
      </c>
      <c r="S36" s="14">
        <v>1</v>
      </c>
      <c r="T36" s="71" t="s">
        <v>172</v>
      </c>
      <c r="U36" s="68" t="s">
        <v>203</v>
      </c>
      <c r="V36" s="22" t="s">
        <v>238</v>
      </c>
      <c r="W36" s="30">
        <f t="shared" si="4"/>
        <v>0</v>
      </c>
      <c r="X36" s="30">
        <f t="shared" si="5"/>
        <v>0</v>
      </c>
      <c r="Y36" s="30">
        <f t="shared" si="6"/>
        <v>2.0001</v>
      </c>
      <c r="Z36" s="30">
        <f t="shared" si="7"/>
        <v>0.9999</v>
      </c>
      <c r="AA36" s="56"/>
    </row>
    <row r="37" spans="1:27" ht="15">
      <c r="A37" s="56"/>
      <c r="B37" s="56" t="s">
        <v>60</v>
      </c>
      <c r="C37" s="22">
        <v>5</v>
      </c>
      <c r="D37" s="22">
        <v>5</v>
      </c>
      <c r="E37" s="28">
        <f t="shared" si="0"/>
        <v>100</v>
      </c>
      <c r="F37" s="22">
        <v>3.8</v>
      </c>
      <c r="G37" s="28">
        <f t="shared" si="1"/>
        <v>3.8</v>
      </c>
      <c r="H37" s="67" t="s">
        <v>124</v>
      </c>
      <c r="I37" s="22">
        <v>0</v>
      </c>
      <c r="J37" s="22">
        <v>20</v>
      </c>
      <c r="K37" s="22">
        <v>80</v>
      </c>
      <c r="L37" s="22">
        <v>0</v>
      </c>
      <c r="M37" s="20">
        <f t="shared" si="2"/>
        <v>100</v>
      </c>
      <c r="N37" s="20">
        <f t="shared" si="3"/>
        <v>80</v>
      </c>
      <c r="O37" s="22">
        <v>0</v>
      </c>
      <c r="P37" s="22">
        <v>100</v>
      </c>
      <c r="Q37" s="22">
        <v>0</v>
      </c>
      <c r="R37" s="17">
        <v>1</v>
      </c>
      <c r="S37" s="14">
        <v>1</v>
      </c>
      <c r="T37" s="71" t="s">
        <v>173</v>
      </c>
      <c r="U37" s="68" t="s">
        <v>204</v>
      </c>
      <c r="V37" s="22" t="s">
        <v>238</v>
      </c>
      <c r="W37" s="30">
        <f t="shared" si="4"/>
        <v>0</v>
      </c>
      <c r="X37" s="30">
        <f t="shared" si="5"/>
        <v>1</v>
      </c>
      <c r="Y37" s="30">
        <f t="shared" si="6"/>
        <v>4</v>
      </c>
      <c r="Z37" s="30">
        <f t="shared" si="7"/>
        <v>0</v>
      </c>
      <c r="AA37" s="56"/>
    </row>
    <row r="38" spans="1:27" ht="15">
      <c r="A38" s="56"/>
      <c r="B38" s="56" t="s">
        <v>61</v>
      </c>
      <c r="C38" s="22">
        <v>4</v>
      </c>
      <c r="D38" s="22">
        <v>4</v>
      </c>
      <c r="E38" s="28">
        <f t="shared" si="0"/>
        <v>100</v>
      </c>
      <c r="F38" s="22">
        <v>3.6</v>
      </c>
      <c r="G38" s="28">
        <f t="shared" si="1"/>
        <v>3.75</v>
      </c>
      <c r="H38" s="67" t="s">
        <v>63</v>
      </c>
      <c r="I38" s="22">
        <v>0</v>
      </c>
      <c r="J38" s="22">
        <v>25</v>
      </c>
      <c r="K38" s="22">
        <v>75</v>
      </c>
      <c r="L38" s="22">
        <v>0</v>
      </c>
      <c r="M38" s="20">
        <f t="shared" si="2"/>
        <v>100</v>
      </c>
      <c r="N38" s="20">
        <f t="shared" si="3"/>
        <v>75</v>
      </c>
      <c r="O38" s="22">
        <v>0</v>
      </c>
      <c r="P38" s="22">
        <v>100</v>
      </c>
      <c r="Q38" s="22">
        <v>0</v>
      </c>
      <c r="R38" s="17">
        <v>1</v>
      </c>
      <c r="S38" s="14">
        <v>1</v>
      </c>
      <c r="T38" s="71" t="s">
        <v>174</v>
      </c>
      <c r="U38" s="68" t="s">
        <v>205</v>
      </c>
      <c r="V38" s="22" t="s">
        <v>238</v>
      </c>
      <c r="W38" s="30">
        <f t="shared" si="4"/>
        <v>0</v>
      </c>
      <c r="X38" s="30">
        <f t="shared" si="5"/>
        <v>1</v>
      </c>
      <c r="Y38" s="30">
        <f t="shared" si="6"/>
        <v>3</v>
      </c>
      <c r="Z38" s="30">
        <f t="shared" si="7"/>
        <v>0</v>
      </c>
      <c r="AA38" s="56"/>
    </row>
    <row r="39" spans="1:27" ht="15">
      <c r="A39" s="56"/>
      <c r="B39" s="56"/>
      <c r="C39" s="56">
        <f>SUM(C7:C38)</f>
        <v>1115</v>
      </c>
      <c r="D39" s="56">
        <f>SUM(D7:D38)</f>
        <v>1034</v>
      </c>
      <c r="E39" s="89">
        <v>92.5</v>
      </c>
      <c r="F39" s="67">
        <v>3.8</v>
      </c>
      <c r="G39" s="89">
        <v>3.8</v>
      </c>
      <c r="H39" s="67"/>
      <c r="I39" s="56">
        <v>0.3</v>
      </c>
      <c r="J39" s="56">
        <v>31.99</v>
      </c>
      <c r="K39" s="56">
        <v>52</v>
      </c>
      <c r="L39" s="56">
        <v>15.6</v>
      </c>
      <c r="M39" s="56">
        <v>99.7</v>
      </c>
      <c r="N39" s="56">
        <v>67.7</v>
      </c>
      <c r="O39" s="90">
        <v>3</v>
      </c>
      <c r="P39" s="90">
        <v>92.2</v>
      </c>
      <c r="Q39" s="90">
        <v>4.8</v>
      </c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0" spans="1:27" ht="15">
      <c r="A40" s="56"/>
      <c r="B40" s="56"/>
      <c r="C40" s="56"/>
      <c r="D40" s="56"/>
      <c r="E40" s="56"/>
      <c r="F40" s="56"/>
      <c r="G40" s="56"/>
      <c r="H40" s="67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</row>
    <row r="41" spans="1:27" ht="15">
      <c r="A41" s="56"/>
      <c r="B41" s="56"/>
      <c r="C41" s="56"/>
      <c r="D41" s="56"/>
      <c r="E41" s="56"/>
      <c r="F41" s="56"/>
      <c r="G41" s="56"/>
      <c r="H41" s="67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</row>
    <row r="42" spans="1:27" ht="15">
      <c r="A42" s="56"/>
      <c r="B42" s="56"/>
      <c r="C42" s="56"/>
      <c r="D42" s="56"/>
      <c r="E42" s="56"/>
      <c r="F42" s="56"/>
      <c r="G42" s="56"/>
      <c r="H42" s="67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1:27" ht="15">
      <c r="A43" s="56"/>
      <c r="B43" s="56"/>
      <c r="C43" s="56"/>
      <c r="D43" s="56"/>
      <c r="E43" s="56"/>
      <c r="F43" s="56"/>
      <c r="G43" s="56"/>
      <c r="H43" s="67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1:27" ht="15">
      <c r="A44" s="56"/>
      <c r="B44" s="56"/>
      <c r="C44" s="56"/>
      <c r="D44" s="56"/>
      <c r="E44" s="56"/>
      <c r="F44" s="56"/>
      <c r="G44" s="56"/>
      <c r="H44" s="6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1:27" ht="15">
      <c r="A45" s="56"/>
      <c r="B45" s="56"/>
      <c r="C45" s="56"/>
      <c r="D45" s="56"/>
      <c r="E45" s="56"/>
      <c r="F45" s="56"/>
      <c r="G45" s="56"/>
      <c r="H45" s="67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1:27" ht="15">
      <c r="A46" s="56"/>
      <c r="B46" s="56"/>
      <c r="C46" s="56"/>
      <c r="D46" s="56"/>
      <c r="E46" s="56"/>
      <c r="F46" s="56"/>
      <c r="G46" s="56"/>
      <c r="H46" s="67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ht="15">
      <c r="A47" s="56"/>
      <c r="B47" s="56"/>
      <c r="C47" s="56"/>
      <c r="D47" s="56"/>
      <c r="E47" s="56"/>
      <c r="F47" s="56"/>
      <c r="G47" s="56"/>
      <c r="H47" s="67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1:27" ht="15">
      <c r="A48" s="56"/>
      <c r="B48" s="56"/>
      <c r="C48" s="56"/>
      <c r="D48" s="56"/>
      <c r="E48" s="56"/>
      <c r="F48" s="56"/>
      <c r="G48" s="56"/>
      <c r="H48" s="67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1:27" ht="15">
      <c r="A49" s="56"/>
      <c r="B49" s="56"/>
      <c r="C49" s="56"/>
      <c r="D49" s="56"/>
      <c r="E49" s="56"/>
      <c r="F49" s="56"/>
      <c r="G49" s="56"/>
      <c r="H49" s="67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1:27" ht="15">
      <c r="A50" s="56"/>
      <c r="B50" s="56"/>
      <c r="C50" s="56"/>
      <c r="D50" s="56"/>
      <c r="E50" s="56"/>
      <c r="F50" s="56"/>
      <c r="G50" s="56"/>
      <c r="H50" s="67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1:27" ht="15">
      <c r="A51" s="56"/>
      <c r="B51" s="56"/>
      <c r="C51" s="56"/>
      <c r="D51" s="56"/>
      <c r="E51" s="56"/>
      <c r="F51" s="56"/>
      <c r="G51" s="56"/>
      <c r="H51" s="67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1:27" ht="15">
      <c r="A52" s="56"/>
      <c r="B52" s="56"/>
      <c r="C52" s="56"/>
      <c r="D52" s="56"/>
      <c r="E52" s="56"/>
      <c r="F52" s="56"/>
      <c r="G52" s="56"/>
      <c r="H52" s="67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1:27" ht="15">
      <c r="A53" s="56"/>
      <c r="B53" s="56"/>
      <c r="C53" s="56"/>
      <c r="D53" s="56"/>
      <c r="E53" s="56"/>
      <c r="F53" s="56"/>
      <c r="G53" s="56"/>
      <c r="H53" s="67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ht="15">
      <c r="A54" s="56"/>
      <c r="B54" s="56"/>
      <c r="C54" s="56"/>
      <c r="D54" s="56"/>
      <c r="E54" s="56"/>
      <c r="F54" s="56"/>
      <c r="G54" s="56"/>
      <c r="H54" s="67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ht="15">
      <c r="A55" s="56"/>
      <c r="B55" s="56"/>
      <c r="C55" s="56"/>
      <c r="D55" s="56"/>
      <c r="E55" s="56"/>
      <c r="F55" s="56"/>
      <c r="G55" s="56"/>
      <c r="H55" s="67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1:27" ht="15">
      <c r="A56" s="56"/>
      <c r="B56" s="56"/>
      <c r="C56" s="56"/>
      <c r="D56" s="56"/>
      <c r="E56" s="56"/>
      <c r="F56" s="56"/>
      <c r="G56" s="56"/>
      <c r="H56" s="67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</row>
    <row r="57" spans="1:27" ht="15">
      <c r="A57" s="56"/>
      <c r="B57" s="56"/>
      <c r="C57" s="56"/>
      <c r="D57" s="56"/>
      <c r="E57" s="56"/>
      <c r="F57" s="56"/>
      <c r="G57" s="56"/>
      <c r="H57" s="67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</row>
    <row r="58" spans="1:27" ht="15">
      <c r="A58" s="56"/>
      <c r="B58" s="56"/>
      <c r="C58" s="56"/>
      <c r="D58" s="56"/>
      <c r="E58" s="56"/>
      <c r="F58" s="56"/>
      <c r="G58" s="56"/>
      <c r="H58" s="67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</row>
    <row r="59" spans="1:27" ht="15">
      <c r="A59" s="56"/>
      <c r="B59" s="56"/>
      <c r="C59" s="56"/>
      <c r="D59" s="56"/>
      <c r="E59" s="56"/>
      <c r="F59" s="56"/>
      <c r="G59" s="56"/>
      <c r="H59" s="67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</row>
    <row r="60" spans="1:27" ht="15">
      <c r="A60" s="56"/>
      <c r="B60" s="56"/>
      <c r="C60" s="56"/>
      <c r="D60" s="56"/>
      <c r="E60" s="56"/>
      <c r="F60" s="56"/>
      <c r="G60" s="56"/>
      <c r="H60" s="67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</row>
    <row r="61" spans="1:27" ht="15">
      <c r="A61" s="56"/>
      <c r="B61" s="56"/>
      <c r="C61" s="56"/>
      <c r="D61" s="56"/>
      <c r="E61" s="56"/>
      <c r="F61" s="56"/>
      <c r="G61" s="56"/>
      <c r="H61" s="67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1:27" ht="15">
      <c r="A62" s="56"/>
      <c r="B62" s="56"/>
      <c r="C62" s="56"/>
      <c r="D62" s="56"/>
      <c r="E62" s="56"/>
      <c r="F62" s="56"/>
      <c r="G62" s="56"/>
      <c r="H62" s="67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</row>
    <row r="63" spans="1:27" ht="15">
      <c r="A63" s="56"/>
      <c r="B63" s="56"/>
      <c r="C63" s="56"/>
      <c r="D63" s="56"/>
      <c r="E63" s="56"/>
      <c r="F63" s="56"/>
      <c r="G63" s="56"/>
      <c r="H63" s="67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</row>
    <row r="64" spans="1:27" ht="15">
      <c r="A64" s="56"/>
      <c r="B64" s="56"/>
      <c r="C64" s="56"/>
      <c r="D64" s="56"/>
      <c r="E64" s="56"/>
      <c r="F64" s="56"/>
      <c r="G64" s="56"/>
      <c r="H64" s="67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</row>
    <row r="65" spans="1:27" ht="15">
      <c r="A65" s="56"/>
      <c r="B65" s="56"/>
      <c r="C65" s="56"/>
      <c r="D65" s="56"/>
      <c r="E65" s="56"/>
      <c r="F65" s="56"/>
      <c r="G65" s="56"/>
      <c r="H65" s="67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</row>
    <row r="66" spans="1:27" ht="15">
      <c r="A66" s="56"/>
      <c r="B66" s="56"/>
      <c r="C66" s="56"/>
      <c r="D66" s="56"/>
      <c r="E66" s="56"/>
      <c r="F66" s="56"/>
      <c r="G66" s="56"/>
      <c r="H66" s="67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</row>
    <row r="67" spans="1:27" ht="15">
      <c r="A67" s="56"/>
      <c r="B67" s="56"/>
      <c r="C67" s="56"/>
      <c r="D67" s="56"/>
      <c r="E67" s="56"/>
      <c r="F67" s="56"/>
      <c r="G67" s="56"/>
      <c r="H67" s="67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68" spans="1:27" ht="15">
      <c r="A68" s="56"/>
      <c r="B68" s="56"/>
      <c r="C68" s="56"/>
      <c r="D68" s="56"/>
      <c r="E68" s="56"/>
      <c r="F68" s="56"/>
      <c r="G68" s="56"/>
      <c r="H68" s="67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</row>
    <row r="69" spans="1:27" ht="15">
      <c r="A69" s="56"/>
      <c r="B69" s="56"/>
      <c r="C69" s="56"/>
      <c r="D69" s="56"/>
      <c r="E69" s="56"/>
      <c r="F69" s="56"/>
      <c r="G69" s="56"/>
      <c r="H69" s="67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</row>
    <row r="70" spans="1:27" ht="15">
      <c r="A70" s="56"/>
      <c r="B70" s="56"/>
      <c r="C70" s="56"/>
      <c r="D70" s="56"/>
      <c r="E70" s="56"/>
      <c r="F70" s="56"/>
      <c r="G70" s="56"/>
      <c r="H70" s="67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</row>
    <row r="71" spans="1:27" ht="15">
      <c r="A71" s="56"/>
      <c r="B71" s="56"/>
      <c r="C71" s="56"/>
      <c r="D71" s="56"/>
      <c r="E71" s="56"/>
      <c r="F71" s="56"/>
      <c r="G71" s="56"/>
      <c r="H71" s="67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</row>
    <row r="72" spans="1:27" ht="15">
      <c r="A72" s="56"/>
      <c r="B72" s="56"/>
      <c r="C72" s="56"/>
      <c r="D72" s="56"/>
      <c r="E72" s="56"/>
      <c r="F72" s="56"/>
      <c r="G72" s="56"/>
      <c r="H72" s="67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</row>
    <row r="73" spans="1:27" ht="15">
      <c r="A73" s="56"/>
      <c r="B73" s="56"/>
      <c r="C73" s="56"/>
      <c r="D73" s="56"/>
      <c r="E73" s="56"/>
      <c r="F73" s="56"/>
      <c r="G73" s="56"/>
      <c r="H73" s="67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</row>
    <row r="74" spans="1:27" ht="15">
      <c r="A74" s="56"/>
      <c r="B74" s="56"/>
      <c r="C74" s="56"/>
      <c r="D74" s="56"/>
      <c r="E74" s="56"/>
      <c r="F74" s="56"/>
      <c r="G74" s="56"/>
      <c r="H74" s="67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</row>
    <row r="75" spans="1:27" ht="15">
      <c r="A75" s="56"/>
      <c r="B75" s="56"/>
      <c r="C75" s="56"/>
      <c r="D75" s="56"/>
      <c r="E75" s="56"/>
      <c r="F75" s="56"/>
      <c r="G75" s="56"/>
      <c r="H75" s="67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</row>
    <row r="76" spans="1:27" ht="15">
      <c r="A76" s="56"/>
      <c r="B76" s="56"/>
      <c r="C76" s="56"/>
      <c r="D76" s="56"/>
      <c r="E76" s="56"/>
      <c r="F76" s="56"/>
      <c r="G76" s="56"/>
      <c r="H76" s="67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</row>
    <row r="77" spans="1:27" ht="15">
      <c r="A77" s="56"/>
      <c r="B77" s="56"/>
      <c r="C77" s="56"/>
      <c r="D77" s="56"/>
      <c r="E77" s="56"/>
      <c r="F77" s="56"/>
      <c r="G77" s="56"/>
      <c r="H77" s="67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</row>
    <row r="78" spans="1:27" ht="15">
      <c r="A78" s="56"/>
      <c r="B78" s="56"/>
      <c r="C78" s="56"/>
      <c r="D78" s="56"/>
      <c r="E78" s="56"/>
      <c r="F78" s="56"/>
      <c r="G78" s="56"/>
      <c r="H78" s="67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</row>
    <row r="79" spans="1:27" ht="15">
      <c r="A79" s="56"/>
      <c r="B79" s="56"/>
      <c r="C79" s="56"/>
      <c r="D79" s="56"/>
      <c r="E79" s="56"/>
      <c r="F79" s="56"/>
      <c r="G79" s="56"/>
      <c r="H79" s="67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</row>
    <row r="80" spans="1:27" ht="15">
      <c r="A80" s="56"/>
      <c r="B80" s="56"/>
      <c r="C80" s="56"/>
      <c r="D80" s="56"/>
      <c r="E80" s="56"/>
      <c r="F80" s="56"/>
      <c r="G80" s="56"/>
      <c r="H80" s="67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</row>
    <row r="81" spans="1:27" ht="15">
      <c r="A81" s="56"/>
      <c r="B81" s="56"/>
      <c r="C81" s="56"/>
      <c r="D81" s="56"/>
      <c r="E81" s="56"/>
      <c r="F81" s="56"/>
      <c r="G81" s="56"/>
      <c r="H81" s="67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</row>
    <row r="82" spans="1:27" ht="15">
      <c r="A82" s="56"/>
      <c r="B82" s="56"/>
      <c r="C82" s="56"/>
      <c r="D82" s="56"/>
      <c r="E82" s="56"/>
      <c r="F82" s="56"/>
      <c r="G82" s="56"/>
      <c r="H82" s="67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</row>
  </sheetData>
  <sheetProtection/>
  <mergeCells count="22">
    <mergeCell ref="A1:V1"/>
    <mergeCell ref="A2:V2"/>
    <mergeCell ref="A3:V3"/>
    <mergeCell ref="A4:V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M5:M6"/>
    <mergeCell ref="N5:N6"/>
    <mergeCell ref="O5:Q5"/>
    <mergeCell ref="R5:R6"/>
    <mergeCell ref="S5:S6"/>
    <mergeCell ref="T5:T6"/>
    <mergeCell ref="U5:U6"/>
    <mergeCell ref="V5:V6"/>
    <mergeCell ref="W5:Z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PageLayoutView="0" workbookViewId="0" topLeftCell="A7">
      <selection activeCell="T34" sqref="T34"/>
    </sheetView>
  </sheetViews>
  <sheetFormatPr defaultColWidth="9.140625" defaultRowHeight="15"/>
  <cols>
    <col min="2" max="2" width="46.57421875" style="0" customWidth="1"/>
    <col min="5" max="5" width="9.140625" style="0" customWidth="1"/>
  </cols>
  <sheetData>
    <row r="1" spans="1:26" ht="15.75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"/>
      <c r="X1" s="1"/>
      <c r="Y1" s="1"/>
      <c r="Z1" s="1"/>
    </row>
    <row r="2" spans="1:26" ht="23.25">
      <c r="A2" s="109" t="s">
        <v>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3"/>
      <c r="X2" s="3"/>
      <c r="Y2" s="3"/>
      <c r="Z2" s="3"/>
    </row>
    <row r="3" spans="1:26" ht="23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3"/>
      <c r="X3" s="3"/>
      <c r="Y3" s="3"/>
      <c r="Z3" s="3"/>
    </row>
    <row r="4" spans="1:26" ht="23.25">
      <c r="A4" s="111" t="s">
        <v>153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3"/>
      <c r="X4" s="3"/>
      <c r="Y4" s="3"/>
      <c r="Z4" s="3"/>
    </row>
    <row r="5" spans="1:26" ht="15">
      <c r="A5" s="113" t="s">
        <v>0</v>
      </c>
      <c r="B5" s="100" t="s">
        <v>25</v>
      </c>
      <c r="C5" s="100" t="s">
        <v>9</v>
      </c>
      <c r="D5" s="100" t="s">
        <v>4</v>
      </c>
      <c r="E5" s="100" t="s">
        <v>12</v>
      </c>
      <c r="F5" s="100" t="s">
        <v>22</v>
      </c>
      <c r="G5" s="100" t="s">
        <v>19</v>
      </c>
      <c r="H5" s="102" t="s">
        <v>17</v>
      </c>
      <c r="I5" s="104" t="s">
        <v>13</v>
      </c>
      <c r="J5" s="105"/>
      <c r="K5" s="105"/>
      <c r="L5" s="106"/>
      <c r="M5" s="100" t="s">
        <v>10</v>
      </c>
      <c r="N5" s="100" t="s">
        <v>11</v>
      </c>
      <c r="O5" s="107" t="s">
        <v>16</v>
      </c>
      <c r="P5" s="107"/>
      <c r="Q5" s="107"/>
      <c r="R5" s="91" t="s">
        <v>20</v>
      </c>
      <c r="S5" s="91" t="s">
        <v>18</v>
      </c>
      <c r="T5" s="93" t="s">
        <v>14</v>
      </c>
      <c r="U5" s="95" t="s">
        <v>15</v>
      </c>
      <c r="V5" s="97" t="s">
        <v>23</v>
      </c>
      <c r="W5" s="99" t="s">
        <v>24</v>
      </c>
      <c r="X5" s="99"/>
      <c r="Y5" s="99"/>
      <c r="Z5" s="99"/>
    </row>
    <row r="6" spans="1:26" ht="57.75">
      <c r="A6" s="118"/>
      <c r="B6" s="117"/>
      <c r="C6" s="117"/>
      <c r="D6" s="117"/>
      <c r="E6" s="117"/>
      <c r="F6" s="117"/>
      <c r="G6" s="117"/>
      <c r="H6" s="118"/>
      <c r="I6" s="6" t="s">
        <v>5</v>
      </c>
      <c r="J6" s="6" t="s">
        <v>6</v>
      </c>
      <c r="K6" s="6" t="s">
        <v>7</v>
      </c>
      <c r="L6" s="6" t="s">
        <v>8</v>
      </c>
      <c r="M6" s="117"/>
      <c r="N6" s="117"/>
      <c r="O6" s="7" t="s">
        <v>2</v>
      </c>
      <c r="P6" s="7" t="s">
        <v>1</v>
      </c>
      <c r="Q6" s="7" t="s">
        <v>3</v>
      </c>
      <c r="R6" s="114"/>
      <c r="S6" s="114"/>
      <c r="T6" s="115"/>
      <c r="U6" s="116"/>
      <c r="V6" s="97"/>
      <c r="W6" s="6" t="s">
        <v>5</v>
      </c>
      <c r="X6" s="6" t="s">
        <v>6</v>
      </c>
      <c r="Y6" s="6" t="s">
        <v>7</v>
      </c>
      <c r="Z6" s="6" t="s">
        <v>8</v>
      </c>
    </row>
    <row r="7" spans="1:26" ht="15">
      <c r="A7" s="45">
        <v>1</v>
      </c>
      <c r="B7" s="22" t="s">
        <v>30</v>
      </c>
      <c r="C7" s="51">
        <v>196</v>
      </c>
      <c r="D7" s="22">
        <v>184</v>
      </c>
      <c r="E7" s="39">
        <f aca="true" t="shared" si="0" ref="E7:E12">D7/C7*100</f>
        <v>93.87755102040816</v>
      </c>
      <c r="F7" s="52">
        <v>4.12</v>
      </c>
      <c r="G7" s="28">
        <f>(W7*2+X7*3+Y7*4+Z7*5)/D7</f>
        <v>4.2989999999999995</v>
      </c>
      <c r="H7" s="42" t="s">
        <v>63</v>
      </c>
      <c r="I7" s="23">
        <v>0</v>
      </c>
      <c r="J7" s="23">
        <v>14.67</v>
      </c>
      <c r="K7" s="23">
        <v>40.76</v>
      </c>
      <c r="L7" s="23">
        <v>44.57</v>
      </c>
      <c r="M7" s="20">
        <f>100-I7</f>
        <v>100</v>
      </c>
      <c r="N7" s="20">
        <f>K7+L7</f>
        <v>85.33</v>
      </c>
      <c r="O7" s="17">
        <v>4.89</v>
      </c>
      <c r="P7" s="75">
        <v>65.22</v>
      </c>
      <c r="Q7" s="75">
        <v>29.89</v>
      </c>
      <c r="R7" s="14">
        <v>1</v>
      </c>
      <c r="S7" s="15">
        <v>1</v>
      </c>
      <c r="T7" s="9" t="s">
        <v>125</v>
      </c>
      <c r="U7" s="16" t="s">
        <v>206</v>
      </c>
      <c r="V7" s="72" t="s">
        <v>237</v>
      </c>
      <c r="W7" s="30">
        <f>I7/100*D7</f>
        <v>0</v>
      </c>
      <c r="X7" s="30">
        <f>J7/100*D7</f>
        <v>26.9928</v>
      </c>
      <c r="Y7" s="30">
        <f>K7/100*D7</f>
        <v>74.99839999999999</v>
      </c>
      <c r="Z7" s="30">
        <f>L7/100*D7</f>
        <v>82.0088</v>
      </c>
    </row>
    <row r="8" spans="1:26" ht="15">
      <c r="A8" s="42">
        <v>2</v>
      </c>
      <c r="B8" s="22" t="s">
        <v>31</v>
      </c>
      <c r="C8" s="54">
        <v>106</v>
      </c>
      <c r="D8" s="31">
        <v>106</v>
      </c>
      <c r="E8" s="40">
        <f t="shared" si="0"/>
        <v>100</v>
      </c>
      <c r="F8" s="54">
        <v>3.9</v>
      </c>
      <c r="G8" s="28">
        <f>(W8*2+X8*3+Y8*4+Z8*5)/D8</f>
        <v>3.7358</v>
      </c>
      <c r="H8" s="47" t="s">
        <v>62</v>
      </c>
      <c r="I8" s="32">
        <v>0</v>
      </c>
      <c r="J8" s="32">
        <v>40.57</v>
      </c>
      <c r="K8" s="32">
        <v>45.28</v>
      </c>
      <c r="L8" s="32">
        <v>14.15</v>
      </c>
      <c r="M8" s="33">
        <f>100-I8</f>
        <v>100</v>
      </c>
      <c r="N8" s="33">
        <f>K8+L8</f>
        <v>59.43</v>
      </c>
      <c r="O8" s="34">
        <v>0.94</v>
      </c>
      <c r="P8" s="44">
        <v>91.51</v>
      </c>
      <c r="Q8" s="44">
        <v>7.55</v>
      </c>
      <c r="R8" s="14">
        <v>1</v>
      </c>
      <c r="S8" s="15">
        <v>1</v>
      </c>
      <c r="T8" s="35" t="s">
        <v>126</v>
      </c>
      <c r="U8" s="37" t="s">
        <v>207</v>
      </c>
      <c r="V8" s="72" t="s">
        <v>237</v>
      </c>
      <c r="W8" s="30">
        <f>I8/100*D8</f>
        <v>0</v>
      </c>
      <c r="X8" s="30">
        <f>J8/100*D8</f>
        <v>43.0042</v>
      </c>
      <c r="Y8" s="30">
        <f>K8/100*D8</f>
        <v>47.9968</v>
      </c>
      <c r="Z8" s="30">
        <f>L8/100*D8</f>
        <v>14.999000000000002</v>
      </c>
    </row>
    <row r="9" spans="1:26" ht="15">
      <c r="A9" s="44">
        <v>3</v>
      </c>
      <c r="B9" s="22" t="s">
        <v>33</v>
      </c>
      <c r="C9" s="51">
        <v>19</v>
      </c>
      <c r="D9" s="22">
        <v>15</v>
      </c>
      <c r="E9" s="28">
        <f t="shared" si="0"/>
        <v>78.94736842105263</v>
      </c>
      <c r="F9" s="51">
        <v>3.3</v>
      </c>
      <c r="G9" s="28">
        <f>(W9*2+X9*3+Y9*4+Z9*5)/D9</f>
        <v>3.9333</v>
      </c>
      <c r="H9" s="46" t="s">
        <v>63</v>
      </c>
      <c r="I9" s="22">
        <v>0</v>
      </c>
      <c r="J9" s="22">
        <v>26.67</v>
      </c>
      <c r="K9" s="22">
        <v>53.33</v>
      </c>
      <c r="L9" s="22">
        <v>20</v>
      </c>
      <c r="M9" s="20">
        <f>100-I9</f>
        <v>100</v>
      </c>
      <c r="N9" s="20">
        <f>K9+L9</f>
        <v>73.33</v>
      </c>
      <c r="O9" s="21">
        <v>0</v>
      </c>
      <c r="P9" s="42">
        <v>100</v>
      </c>
      <c r="Q9" s="42">
        <v>0</v>
      </c>
      <c r="R9" s="14">
        <v>1</v>
      </c>
      <c r="S9" s="15">
        <v>1</v>
      </c>
      <c r="T9" s="18" t="s">
        <v>127</v>
      </c>
      <c r="U9" s="19" t="s">
        <v>208</v>
      </c>
      <c r="V9" s="22" t="s">
        <v>237</v>
      </c>
      <c r="W9" s="30">
        <f>I9/100*D9</f>
        <v>0</v>
      </c>
      <c r="X9" s="30">
        <f>J9/100*D9</f>
        <v>4.0005</v>
      </c>
      <c r="Y9" s="30">
        <f>K9/100*D9</f>
        <v>7.9995</v>
      </c>
      <c r="Z9" s="30">
        <f>L9/100*D9</f>
        <v>3</v>
      </c>
    </row>
    <row r="10" spans="1:26" ht="15">
      <c r="A10" s="41">
        <v>4</v>
      </c>
      <c r="B10" s="22" t="s">
        <v>34</v>
      </c>
      <c r="C10" s="51">
        <v>16</v>
      </c>
      <c r="D10" s="22">
        <v>12</v>
      </c>
      <c r="E10" s="28">
        <f t="shared" si="0"/>
        <v>75</v>
      </c>
      <c r="F10" s="51">
        <v>4</v>
      </c>
      <c r="G10" s="28">
        <f>(W10*2+X10*3+Y10*4+Z10*5)/D10</f>
        <v>3.9167</v>
      </c>
      <c r="H10" s="46" t="s">
        <v>62</v>
      </c>
      <c r="I10" s="22">
        <v>0</v>
      </c>
      <c r="J10" s="22">
        <v>33.33</v>
      </c>
      <c r="K10" s="22">
        <v>41.67</v>
      </c>
      <c r="L10" s="22">
        <v>25</v>
      </c>
      <c r="M10" s="20">
        <f>100-I10</f>
        <v>100</v>
      </c>
      <c r="N10" s="20">
        <f>K10+L10</f>
        <v>66.67</v>
      </c>
      <c r="O10" s="21">
        <v>8.33</v>
      </c>
      <c r="P10" s="76">
        <v>91.67</v>
      </c>
      <c r="Q10" s="42">
        <v>0</v>
      </c>
      <c r="R10" s="14">
        <v>1</v>
      </c>
      <c r="S10" s="15">
        <v>1</v>
      </c>
      <c r="T10" s="18" t="s">
        <v>128</v>
      </c>
      <c r="U10" s="19" t="s">
        <v>209</v>
      </c>
      <c r="V10" s="22" t="s">
        <v>237</v>
      </c>
      <c r="W10" s="30">
        <f>I10/100*D10</f>
        <v>0</v>
      </c>
      <c r="X10" s="30">
        <f>J10/100*D10</f>
        <v>3.9996</v>
      </c>
      <c r="Y10" s="30">
        <f>K10/100*D10</f>
        <v>5.0004</v>
      </c>
      <c r="Z10" s="30">
        <f>L10/100*D10</f>
        <v>3</v>
      </c>
    </row>
    <row r="11" spans="1:26" ht="15">
      <c r="A11" s="41">
        <v>5</v>
      </c>
      <c r="B11" s="22" t="s">
        <v>35</v>
      </c>
      <c r="C11" s="51">
        <v>124</v>
      </c>
      <c r="D11" s="22">
        <v>120</v>
      </c>
      <c r="E11" s="28">
        <f t="shared" si="0"/>
        <v>96.7741935483871</v>
      </c>
      <c r="F11" s="51">
        <v>4.2</v>
      </c>
      <c r="G11" s="28">
        <f>(W11*2+X11*3+Y11*4+Z11*5)/D11</f>
        <v>4.2082999999999995</v>
      </c>
      <c r="H11" s="46" t="s">
        <v>124</v>
      </c>
      <c r="I11" s="22">
        <v>0</v>
      </c>
      <c r="J11" s="22">
        <v>12.5</v>
      </c>
      <c r="K11" s="22">
        <v>54.17</v>
      </c>
      <c r="L11" s="22">
        <v>33.33</v>
      </c>
      <c r="M11" s="20">
        <f>100-I11</f>
        <v>100</v>
      </c>
      <c r="N11" s="20">
        <f>K11+L11</f>
        <v>87.5</v>
      </c>
      <c r="O11" s="21">
        <v>2.5</v>
      </c>
      <c r="P11" s="42">
        <v>62.5</v>
      </c>
      <c r="Q11" s="42">
        <v>35</v>
      </c>
      <c r="R11" s="14">
        <v>1</v>
      </c>
      <c r="S11" s="15">
        <v>1</v>
      </c>
      <c r="T11" s="18" t="s">
        <v>129</v>
      </c>
      <c r="U11" s="19" t="s">
        <v>210</v>
      </c>
      <c r="V11" s="22" t="s">
        <v>237</v>
      </c>
      <c r="W11" s="30">
        <f>I11/100*D11</f>
        <v>0</v>
      </c>
      <c r="X11" s="30">
        <f>J11/100*D11</f>
        <v>15</v>
      </c>
      <c r="Y11" s="30">
        <f>K11/100*D11</f>
        <v>65.004</v>
      </c>
      <c r="Z11" s="30">
        <f>L11/100*D11</f>
        <v>39.995999999999995</v>
      </c>
    </row>
    <row r="12" spans="1:26" ht="15">
      <c r="A12" s="53">
        <v>6</v>
      </c>
      <c r="B12" s="22" t="s">
        <v>37</v>
      </c>
      <c r="C12" s="22">
        <v>13</v>
      </c>
      <c r="D12" s="22">
        <v>12</v>
      </c>
      <c r="E12" s="28">
        <f t="shared" si="0"/>
        <v>92.3076923076923</v>
      </c>
      <c r="F12" s="22">
        <v>3.9</v>
      </c>
      <c r="G12" s="28">
        <f aca="true" t="shared" si="1" ref="G12:G38">(W12*2+X12*3+Y12*4+Z12*5)/D12</f>
        <v>4</v>
      </c>
      <c r="H12" s="22" t="s">
        <v>63</v>
      </c>
      <c r="I12" s="22">
        <v>0</v>
      </c>
      <c r="J12" s="22">
        <v>25</v>
      </c>
      <c r="K12" s="22">
        <v>50</v>
      </c>
      <c r="L12" s="22">
        <v>25</v>
      </c>
      <c r="M12" s="20">
        <f aca="true" t="shared" si="2" ref="M12:M38">100-I12</f>
        <v>100</v>
      </c>
      <c r="N12" s="20">
        <f aca="true" t="shared" si="3" ref="N12:N38">K12+L12</f>
        <v>75</v>
      </c>
      <c r="O12" s="22">
        <v>8.33</v>
      </c>
      <c r="P12" s="22">
        <v>91.67</v>
      </c>
      <c r="Q12" s="22">
        <v>0</v>
      </c>
      <c r="R12" s="14">
        <v>1</v>
      </c>
      <c r="S12" s="14">
        <v>1</v>
      </c>
      <c r="T12" s="68" t="s">
        <v>130</v>
      </c>
      <c r="U12" s="68" t="s">
        <v>211</v>
      </c>
      <c r="V12" s="74" t="s">
        <v>237</v>
      </c>
      <c r="W12" s="30">
        <f aca="true" t="shared" si="4" ref="W12:W38">I12/100*D12</f>
        <v>0</v>
      </c>
      <c r="X12" s="30">
        <f aca="true" t="shared" si="5" ref="X12:X38">J12/100*D12</f>
        <v>3</v>
      </c>
      <c r="Y12" s="30">
        <f aca="true" t="shared" si="6" ref="Y12:Y38">K12/100*D12</f>
        <v>6</v>
      </c>
      <c r="Z12" s="30">
        <f aca="true" t="shared" si="7" ref="Z12:Z38">L12/100*D12</f>
        <v>3</v>
      </c>
    </row>
    <row r="13" spans="1:26" ht="15">
      <c r="A13" s="51">
        <v>7</v>
      </c>
      <c r="B13" s="22" t="s">
        <v>36</v>
      </c>
      <c r="C13" s="22">
        <v>15</v>
      </c>
      <c r="D13" s="22">
        <v>15</v>
      </c>
      <c r="E13" s="28">
        <f aca="true" t="shared" si="8" ref="E13:E38">D13/C13*100</f>
        <v>100</v>
      </c>
      <c r="F13" s="22">
        <v>4.4</v>
      </c>
      <c r="G13" s="28">
        <f t="shared" si="1"/>
        <v>3.8004000000000002</v>
      </c>
      <c r="H13" s="22" t="s">
        <v>62</v>
      </c>
      <c r="I13" s="22">
        <v>0</v>
      </c>
      <c r="J13" s="22">
        <v>26.67</v>
      </c>
      <c r="K13" s="22">
        <v>66.67</v>
      </c>
      <c r="L13" s="22">
        <v>6.67</v>
      </c>
      <c r="M13" s="20">
        <f t="shared" si="2"/>
        <v>100</v>
      </c>
      <c r="N13" s="20">
        <f t="shared" si="3"/>
        <v>73.34</v>
      </c>
      <c r="O13" s="22">
        <v>0</v>
      </c>
      <c r="P13" s="22">
        <v>93.33</v>
      </c>
      <c r="Q13" s="22">
        <v>6.67</v>
      </c>
      <c r="R13" s="14">
        <v>1</v>
      </c>
      <c r="S13" s="14">
        <v>1</v>
      </c>
      <c r="T13" s="68" t="s">
        <v>131</v>
      </c>
      <c r="U13" s="68" t="s">
        <v>212</v>
      </c>
      <c r="V13" s="74" t="s">
        <v>237</v>
      </c>
      <c r="W13" s="30">
        <f t="shared" si="4"/>
        <v>0</v>
      </c>
      <c r="X13" s="30">
        <f t="shared" si="5"/>
        <v>4.0005</v>
      </c>
      <c r="Y13" s="30">
        <f t="shared" si="6"/>
        <v>10.0005</v>
      </c>
      <c r="Z13" s="30">
        <f t="shared" si="7"/>
        <v>1.0005</v>
      </c>
    </row>
    <row r="14" spans="1:26" ht="15">
      <c r="A14" s="53">
        <v>8</v>
      </c>
      <c r="B14" s="22" t="s">
        <v>32</v>
      </c>
      <c r="C14" s="22">
        <v>77</v>
      </c>
      <c r="D14" s="22">
        <v>73</v>
      </c>
      <c r="E14" s="28">
        <f t="shared" si="8"/>
        <v>94.8051948051948</v>
      </c>
      <c r="F14" s="22">
        <v>4.3</v>
      </c>
      <c r="G14" s="28">
        <f t="shared" si="1"/>
        <v>4.4251</v>
      </c>
      <c r="H14" s="22" t="s">
        <v>63</v>
      </c>
      <c r="I14" s="22">
        <v>0</v>
      </c>
      <c r="J14" s="22">
        <v>6.85</v>
      </c>
      <c r="K14" s="22">
        <v>43.84</v>
      </c>
      <c r="L14" s="22">
        <v>49.32</v>
      </c>
      <c r="M14" s="20">
        <f t="shared" si="2"/>
        <v>100</v>
      </c>
      <c r="N14" s="20">
        <f t="shared" si="3"/>
        <v>93.16</v>
      </c>
      <c r="O14" s="22">
        <v>4.11</v>
      </c>
      <c r="P14" s="22">
        <v>83.56</v>
      </c>
      <c r="Q14" s="22">
        <v>12.33</v>
      </c>
      <c r="R14" s="14">
        <v>1</v>
      </c>
      <c r="S14" s="14">
        <v>1</v>
      </c>
      <c r="T14" s="68" t="s">
        <v>132</v>
      </c>
      <c r="U14" s="68" t="s">
        <v>213</v>
      </c>
      <c r="V14" s="74" t="s">
        <v>237</v>
      </c>
      <c r="W14" s="30">
        <f t="shared" si="4"/>
        <v>0</v>
      </c>
      <c r="X14" s="30">
        <f t="shared" si="5"/>
        <v>5.0005</v>
      </c>
      <c r="Y14" s="30">
        <f t="shared" si="6"/>
        <v>32.0032</v>
      </c>
      <c r="Z14" s="30">
        <f t="shared" si="7"/>
        <v>36.0036</v>
      </c>
    </row>
    <row r="15" spans="1:26" ht="15">
      <c r="A15" s="51">
        <v>9</v>
      </c>
      <c r="B15" s="22" t="s">
        <v>38</v>
      </c>
      <c r="C15" s="22">
        <v>11</v>
      </c>
      <c r="D15" s="22">
        <v>9</v>
      </c>
      <c r="E15" s="28">
        <f t="shared" si="8"/>
        <v>81.81818181818183</v>
      </c>
      <c r="F15" s="22">
        <v>4</v>
      </c>
      <c r="G15" s="28">
        <f t="shared" si="1"/>
        <v>3.7777000000000007</v>
      </c>
      <c r="H15" s="22" t="s">
        <v>62</v>
      </c>
      <c r="I15" s="22">
        <v>0</v>
      </c>
      <c r="J15" s="22">
        <v>55.56</v>
      </c>
      <c r="K15" s="22">
        <v>11.11</v>
      </c>
      <c r="L15" s="22">
        <v>33.33</v>
      </c>
      <c r="M15" s="20">
        <f t="shared" si="2"/>
        <v>100</v>
      </c>
      <c r="N15" s="20">
        <f t="shared" si="3"/>
        <v>44.44</v>
      </c>
      <c r="O15" s="22">
        <v>0</v>
      </c>
      <c r="P15" s="22">
        <v>88.89</v>
      </c>
      <c r="Q15" s="22">
        <v>11.11</v>
      </c>
      <c r="R15" s="14">
        <v>1</v>
      </c>
      <c r="S15" s="14">
        <v>1</v>
      </c>
      <c r="T15" s="68" t="s">
        <v>133</v>
      </c>
      <c r="U15" s="68" t="s">
        <v>214</v>
      </c>
      <c r="V15" s="74" t="s">
        <v>237</v>
      </c>
      <c r="W15" s="30">
        <f t="shared" si="4"/>
        <v>0</v>
      </c>
      <c r="X15" s="30">
        <f t="shared" si="5"/>
        <v>5.0004</v>
      </c>
      <c r="Y15" s="30">
        <f t="shared" si="6"/>
        <v>0.9998999999999999</v>
      </c>
      <c r="Z15" s="30">
        <f t="shared" si="7"/>
        <v>2.9997</v>
      </c>
    </row>
    <row r="16" spans="1:26" ht="15">
      <c r="A16" s="54">
        <v>10</v>
      </c>
      <c r="B16" s="22" t="s">
        <v>39</v>
      </c>
      <c r="C16" s="22">
        <v>60</v>
      </c>
      <c r="D16" s="22">
        <v>46</v>
      </c>
      <c r="E16" s="28">
        <f t="shared" si="8"/>
        <v>76.66666666666667</v>
      </c>
      <c r="F16" s="22">
        <v>4</v>
      </c>
      <c r="G16" s="28">
        <f t="shared" si="1"/>
        <v>3.8257000000000003</v>
      </c>
      <c r="H16" s="22" t="s">
        <v>62</v>
      </c>
      <c r="I16" s="22">
        <v>0</v>
      </c>
      <c r="J16" s="22">
        <v>30.43</v>
      </c>
      <c r="K16" s="22">
        <v>56.52</v>
      </c>
      <c r="L16" s="22">
        <v>13.04</v>
      </c>
      <c r="M16" s="20">
        <f t="shared" si="2"/>
        <v>100</v>
      </c>
      <c r="N16" s="20">
        <f t="shared" si="3"/>
        <v>69.56</v>
      </c>
      <c r="O16" s="22">
        <v>0</v>
      </c>
      <c r="P16" s="22">
        <v>97.83</v>
      </c>
      <c r="Q16" s="22">
        <v>2.17</v>
      </c>
      <c r="R16" s="14">
        <v>1</v>
      </c>
      <c r="S16" s="14">
        <v>1</v>
      </c>
      <c r="T16" s="68" t="s">
        <v>134</v>
      </c>
      <c r="U16" s="68" t="s">
        <v>215</v>
      </c>
      <c r="V16" s="74" t="s">
        <v>237</v>
      </c>
      <c r="W16" s="30">
        <f t="shared" si="4"/>
        <v>0</v>
      </c>
      <c r="X16" s="30">
        <f t="shared" si="5"/>
        <v>13.997800000000002</v>
      </c>
      <c r="Y16" s="30">
        <f t="shared" si="6"/>
        <v>25.999200000000002</v>
      </c>
      <c r="Z16" s="30">
        <f t="shared" si="7"/>
        <v>5.998399999999999</v>
      </c>
    </row>
    <row r="17" spans="1:26" ht="15">
      <c r="A17" s="41">
        <v>11</v>
      </c>
      <c r="B17" s="22" t="s">
        <v>40</v>
      </c>
      <c r="C17" s="22">
        <v>120</v>
      </c>
      <c r="D17" s="22">
        <v>114</v>
      </c>
      <c r="E17" s="28">
        <f t="shared" si="8"/>
        <v>95</v>
      </c>
      <c r="F17" s="22">
        <v>3.6</v>
      </c>
      <c r="G17" s="28">
        <f t="shared" si="1"/>
        <v>3.9386</v>
      </c>
      <c r="H17" s="22" t="s">
        <v>63</v>
      </c>
      <c r="I17" s="22">
        <v>0</v>
      </c>
      <c r="J17" s="22">
        <v>28.07</v>
      </c>
      <c r="K17" s="22">
        <v>50</v>
      </c>
      <c r="L17" s="22">
        <v>21.93</v>
      </c>
      <c r="M17" s="20">
        <f t="shared" si="2"/>
        <v>100</v>
      </c>
      <c r="N17" s="20">
        <f t="shared" si="3"/>
        <v>71.93</v>
      </c>
      <c r="O17" s="22">
        <v>1.75</v>
      </c>
      <c r="P17" s="22">
        <v>96.49</v>
      </c>
      <c r="Q17" s="22">
        <v>1.75</v>
      </c>
      <c r="R17" s="14">
        <v>1</v>
      </c>
      <c r="S17" s="14">
        <v>1</v>
      </c>
      <c r="T17" s="78">
        <v>12</v>
      </c>
      <c r="U17" s="68" t="s">
        <v>216</v>
      </c>
      <c r="V17" s="74" t="s">
        <v>237</v>
      </c>
      <c r="W17" s="30">
        <f t="shared" si="4"/>
        <v>0</v>
      </c>
      <c r="X17" s="30">
        <f t="shared" si="5"/>
        <v>31.9998</v>
      </c>
      <c r="Y17" s="30">
        <f t="shared" si="6"/>
        <v>57</v>
      </c>
      <c r="Z17" s="30">
        <f t="shared" si="7"/>
        <v>25.0002</v>
      </c>
    </row>
    <row r="18" spans="1:26" ht="15">
      <c r="A18" s="41">
        <v>12</v>
      </c>
      <c r="B18" s="22" t="s">
        <v>41</v>
      </c>
      <c r="C18" s="22">
        <v>78</v>
      </c>
      <c r="D18" s="22">
        <v>73</v>
      </c>
      <c r="E18" s="28">
        <f t="shared" si="8"/>
        <v>93.58974358974359</v>
      </c>
      <c r="F18" s="22">
        <v>4.3</v>
      </c>
      <c r="G18" s="28">
        <f t="shared" si="1"/>
        <v>4.4113999999999995</v>
      </c>
      <c r="H18" s="22" t="s">
        <v>63</v>
      </c>
      <c r="I18" s="22">
        <v>0</v>
      </c>
      <c r="J18" s="22">
        <v>6.85</v>
      </c>
      <c r="K18" s="22">
        <v>45.21</v>
      </c>
      <c r="L18" s="22">
        <v>47.95</v>
      </c>
      <c r="M18" s="20">
        <f t="shared" si="2"/>
        <v>100</v>
      </c>
      <c r="N18" s="20">
        <f t="shared" si="3"/>
        <v>93.16</v>
      </c>
      <c r="O18" s="22">
        <v>1.37</v>
      </c>
      <c r="P18" s="22">
        <v>82.19</v>
      </c>
      <c r="Q18" s="22">
        <v>16.44</v>
      </c>
      <c r="R18" s="14">
        <v>1</v>
      </c>
      <c r="S18" s="14">
        <v>1</v>
      </c>
      <c r="T18" s="78" t="s">
        <v>125</v>
      </c>
      <c r="U18" s="68" t="s">
        <v>217</v>
      </c>
      <c r="V18" s="74" t="s">
        <v>237</v>
      </c>
      <c r="W18" s="30">
        <f t="shared" si="4"/>
        <v>0</v>
      </c>
      <c r="X18" s="30">
        <f t="shared" si="5"/>
        <v>5.0005</v>
      </c>
      <c r="Y18" s="30">
        <f t="shared" si="6"/>
        <v>33.0033</v>
      </c>
      <c r="Z18" s="30">
        <f t="shared" si="7"/>
        <v>35.0035</v>
      </c>
    </row>
    <row r="19" spans="1:26" ht="15">
      <c r="A19" s="53">
        <v>13</v>
      </c>
      <c r="B19" s="22" t="s">
        <v>42</v>
      </c>
      <c r="C19" s="22">
        <v>62</v>
      </c>
      <c r="D19" s="22">
        <v>60</v>
      </c>
      <c r="E19" s="28">
        <f t="shared" si="8"/>
        <v>96.7741935483871</v>
      </c>
      <c r="F19" s="22">
        <v>4</v>
      </c>
      <c r="G19" s="28">
        <f t="shared" si="1"/>
        <v>4.199599999999999</v>
      </c>
      <c r="H19" s="22" t="s">
        <v>63</v>
      </c>
      <c r="I19" s="22">
        <v>0</v>
      </c>
      <c r="J19" s="22">
        <v>13.33</v>
      </c>
      <c r="K19" s="22">
        <v>53.33</v>
      </c>
      <c r="L19" s="22">
        <v>33.33</v>
      </c>
      <c r="M19" s="20">
        <f t="shared" si="2"/>
        <v>100</v>
      </c>
      <c r="N19" s="20">
        <f t="shared" si="3"/>
        <v>86.66</v>
      </c>
      <c r="O19" s="22">
        <v>8.33</v>
      </c>
      <c r="P19" s="22">
        <v>76.67</v>
      </c>
      <c r="Q19" s="22">
        <v>15</v>
      </c>
      <c r="R19" s="14">
        <v>1</v>
      </c>
      <c r="S19" s="14">
        <v>1</v>
      </c>
      <c r="T19" s="78" t="s">
        <v>135</v>
      </c>
      <c r="U19" s="68" t="s">
        <v>218</v>
      </c>
      <c r="V19" s="74" t="s">
        <v>237</v>
      </c>
      <c r="W19" s="30">
        <f t="shared" si="4"/>
        <v>0</v>
      </c>
      <c r="X19" s="30">
        <f t="shared" si="5"/>
        <v>7.998</v>
      </c>
      <c r="Y19" s="30">
        <f t="shared" si="6"/>
        <v>31.998</v>
      </c>
      <c r="Z19" s="30">
        <f t="shared" si="7"/>
        <v>19.997999999999998</v>
      </c>
    </row>
    <row r="20" spans="1:26" ht="15">
      <c r="A20" s="51">
        <v>14</v>
      </c>
      <c r="B20" s="22" t="s">
        <v>43</v>
      </c>
      <c r="C20" s="22">
        <v>74</v>
      </c>
      <c r="D20" s="22">
        <v>71</v>
      </c>
      <c r="E20" s="28">
        <f t="shared" si="8"/>
        <v>95.94594594594594</v>
      </c>
      <c r="F20" s="22">
        <v>4</v>
      </c>
      <c r="G20" s="28">
        <f t="shared" si="1"/>
        <v>3.9296000000000006</v>
      </c>
      <c r="H20" s="22" t="s">
        <v>62</v>
      </c>
      <c r="I20" s="22">
        <v>0</v>
      </c>
      <c r="J20" s="22">
        <v>26.76</v>
      </c>
      <c r="K20" s="22">
        <v>53.52</v>
      </c>
      <c r="L20" s="22">
        <v>19.72</v>
      </c>
      <c r="M20" s="20">
        <f t="shared" si="2"/>
        <v>100</v>
      </c>
      <c r="N20" s="20">
        <f t="shared" si="3"/>
        <v>73.24000000000001</v>
      </c>
      <c r="O20" s="22">
        <v>0</v>
      </c>
      <c r="P20" s="22">
        <v>100</v>
      </c>
      <c r="Q20" s="22">
        <v>0</v>
      </c>
      <c r="R20" s="14">
        <v>1</v>
      </c>
      <c r="S20" s="14">
        <v>1</v>
      </c>
      <c r="T20" s="78" t="s">
        <v>136</v>
      </c>
      <c r="U20" s="68" t="s">
        <v>219</v>
      </c>
      <c r="V20" s="74" t="s">
        <v>237</v>
      </c>
      <c r="W20" s="30">
        <f t="shared" si="4"/>
        <v>0</v>
      </c>
      <c r="X20" s="30">
        <f t="shared" si="5"/>
        <v>18.9996</v>
      </c>
      <c r="Y20" s="30">
        <f t="shared" si="6"/>
        <v>37.9992</v>
      </c>
      <c r="Z20" s="30">
        <f t="shared" si="7"/>
        <v>14.001199999999999</v>
      </c>
    </row>
    <row r="21" spans="1:26" ht="15">
      <c r="A21" s="53">
        <v>15</v>
      </c>
      <c r="B21" s="22" t="s">
        <v>44</v>
      </c>
      <c r="C21" s="22">
        <v>7</v>
      </c>
      <c r="D21" s="22">
        <v>7</v>
      </c>
      <c r="E21" s="28">
        <f t="shared" si="8"/>
        <v>100</v>
      </c>
      <c r="F21" s="22">
        <v>3.8</v>
      </c>
      <c r="G21" s="28">
        <f t="shared" si="1"/>
        <v>4.286099999999999</v>
      </c>
      <c r="H21" s="22" t="s">
        <v>63</v>
      </c>
      <c r="I21" s="22">
        <v>0</v>
      </c>
      <c r="J21" s="22">
        <v>14.29</v>
      </c>
      <c r="K21" s="22">
        <v>42.86</v>
      </c>
      <c r="L21" s="22">
        <v>42.86</v>
      </c>
      <c r="M21" s="20">
        <f t="shared" si="2"/>
        <v>100</v>
      </c>
      <c r="N21" s="20">
        <f t="shared" si="3"/>
        <v>85.72</v>
      </c>
      <c r="O21" s="22">
        <v>0</v>
      </c>
      <c r="P21" s="22">
        <v>85.71</v>
      </c>
      <c r="Q21" s="22">
        <v>14.29</v>
      </c>
      <c r="R21" s="14">
        <v>1</v>
      </c>
      <c r="S21" s="14">
        <v>1</v>
      </c>
      <c r="T21" s="78" t="s">
        <v>135</v>
      </c>
      <c r="U21" s="68" t="s">
        <v>220</v>
      </c>
      <c r="V21" s="74" t="s">
        <v>237</v>
      </c>
      <c r="W21" s="30">
        <f t="shared" si="4"/>
        <v>0</v>
      </c>
      <c r="X21" s="30">
        <f t="shared" si="5"/>
        <v>1.0003</v>
      </c>
      <c r="Y21" s="30">
        <f t="shared" si="6"/>
        <v>3.0002</v>
      </c>
      <c r="Z21" s="30">
        <f t="shared" si="7"/>
        <v>3.0002</v>
      </c>
    </row>
    <row r="22" spans="1:26" ht="15">
      <c r="A22" s="51">
        <v>16</v>
      </c>
      <c r="B22" s="22" t="s">
        <v>45</v>
      </c>
      <c r="C22" s="22">
        <v>3</v>
      </c>
      <c r="D22" s="22">
        <v>3</v>
      </c>
      <c r="E22" s="28">
        <f t="shared" si="8"/>
        <v>100</v>
      </c>
      <c r="F22" s="22">
        <v>3.8</v>
      </c>
      <c r="G22" s="28">
        <f t="shared" si="1"/>
        <v>4.3334</v>
      </c>
      <c r="H22" s="22" t="s">
        <v>63</v>
      </c>
      <c r="I22" s="22">
        <v>0</v>
      </c>
      <c r="J22" s="22">
        <v>33.33</v>
      </c>
      <c r="K22" s="22">
        <v>0</v>
      </c>
      <c r="L22" s="22">
        <v>66.67</v>
      </c>
      <c r="M22" s="20">
        <f t="shared" si="2"/>
        <v>100</v>
      </c>
      <c r="N22" s="20">
        <f t="shared" si="3"/>
        <v>66.67</v>
      </c>
      <c r="O22" s="22">
        <v>0</v>
      </c>
      <c r="P22" s="22">
        <v>100</v>
      </c>
      <c r="Q22" s="22">
        <v>0</v>
      </c>
      <c r="R22" s="14">
        <v>1</v>
      </c>
      <c r="S22" s="14">
        <v>1</v>
      </c>
      <c r="T22" s="78" t="s">
        <v>137</v>
      </c>
      <c r="U22" s="68" t="s">
        <v>221</v>
      </c>
      <c r="V22" s="74" t="s">
        <v>237</v>
      </c>
      <c r="W22" s="30">
        <f t="shared" si="4"/>
        <v>0</v>
      </c>
      <c r="X22" s="30">
        <f t="shared" si="5"/>
        <v>0.9999</v>
      </c>
      <c r="Y22" s="30">
        <f t="shared" si="6"/>
        <v>0</v>
      </c>
      <c r="Z22" s="30">
        <f t="shared" si="7"/>
        <v>2.0001</v>
      </c>
    </row>
    <row r="23" spans="1:26" ht="15">
      <c r="A23" s="54">
        <v>17</v>
      </c>
      <c r="B23" s="22" t="s">
        <v>46</v>
      </c>
      <c r="C23" s="22">
        <v>3</v>
      </c>
      <c r="D23" s="22">
        <v>3</v>
      </c>
      <c r="E23" s="28">
        <f t="shared" si="8"/>
        <v>100</v>
      </c>
      <c r="F23" s="22" t="s">
        <v>154</v>
      </c>
      <c r="G23" s="28">
        <f t="shared" si="1"/>
        <v>4</v>
      </c>
      <c r="H23" s="22" t="s">
        <v>63</v>
      </c>
      <c r="I23" s="22">
        <v>0</v>
      </c>
      <c r="J23" s="22">
        <v>0</v>
      </c>
      <c r="K23" s="22">
        <v>100</v>
      </c>
      <c r="L23" s="22">
        <v>0</v>
      </c>
      <c r="M23" s="20">
        <f t="shared" si="2"/>
        <v>100</v>
      </c>
      <c r="N23" s="20">
        <f t="shared" si="3"/>
        <v>100</v>
      </c>
      <c r="O23" s="22">
        <v>0</v>
      </c>
      <c r="P23" s="22">
        <v>100</v>
      </c>
      <c r="Q23" s="22">
        <v>0</v>
      </c>
      <c r="R23" s="14">
        <v>1</v>
      </c>
      <c r="S23" s="14">
        <v>1</v>
      </c>
      <c r="T23" s="78" t="s">
        <v>138</v>
      </c>
      <c r="U23" s="68" t="s">
        <v>222</v>
      </c>
      <c r="V23" s="74" t="s">
        <v>237</v>
      </c>
      <c r="W23" s="30">
        <f t="shared" si="4"/>
        <v>0</v>
      </c>
      <c r="X23" s="30">
        <f t="shared" si="5"/>
        <v>0</v>
      </c>
      <c r="Y23" s="30">
        <f t="shared" si="6"/>
        <v>3</v>
      </c>
      <c r="Z23" s="30">
        <f t="shared" si="7"/>
        <v>0</v>
      </c>
    </row>
    <row r="24" spans="1:26" ht="15">
      <c r="A24" s="41">
        <v>18</v>
      </c>
      <c r="B24" s="22" t="s">
        <v>47</v>
      </c>
      <c r="C24" s="22">
        <v>8</v>
      </c>
      <c r="D24" s="22">
        <v>6</v>
      </c>
      <c r="E24" s="28">
        <f t="shared" si="8"/>
        <v>75</v>
      </c>
      <c r="F24" s="22">
        <v>4.3</v>
      </c>
      <c r="G24" s="28">
        <f t="shared" si="1"/>
        <v>3.5</v>
      </c>
      <c r="H24" s="22" t="s">
        <v>62</v>
      </c>
      <c r="I24" s="22">
        <v>0</v>
      </c>
      <c r="J24" s="22">
        <v>50</v>
      </c>
      <c r="K24" s="22">
        <v>50</v>
      </c>
      <c r="L24" s="22">
        <v>0</v>
      </c>
      <c r="M24" s="20">
        <f t="shared" si="2"/>
        <v>100</v>
      </c>
      <c r="N24" s="20">
        <f t="shared" si="3"/>
        <v>50</v>
      </c>
      <c r="O24" s="22">
        <v>0</v>
      </c>
      <c r="P24" s="22">
        <v>100</v>
      </c>
      <c r="Q24" s="22">
        <v>0</v>
      </c>
      <c r="R24" s="14">
        <v>1</v>
      </c>
      <c r="S24" s="14">
        <v>1</v>
      </c>
      <c r="T24" s="78" t="s">
        <v>139</v>
      </c>
      <c r="U24" s="68" t="s">
        <v>223</v>
      </c>
      <c r="V24" s="74" t="s">
        <v>237</v>
      </c>
      <c r="W24" s="30">
        <f t="shared" si="4"/>
        <v>0</v>
      </c>
      <c r="X24" s="30">
        <f t="shared" si="5"/>
        <v>3</v>
      </c>
      <c r="Y24" s="30">
        <f t="shared" si="6"/>
        <v>3</v>
      </c>
      <c r="Z24" s="30">
        <f t="shared" si="7"/>
        <v>0</v>
      </c>
    </row>
    <row r="25" spans="1:26" ht="15">
      <c r="A25" s="41">
        <v>19</v>
      </c>
      <c r="B25" s="22" t="s">
        <v>48</v>
      </c>
      <c r="C25" s="22">
        <v>20</v>
      </c>
      <c r="D25" s="22">
        <v>18</v>
      </c>
      <c r="E25" s="28">
        <f t="shared" si="8"/>
        <v>90</v>
      </c>
      <c r="F25" s="22">
        <v>4.2</v>
      </c>
      <c r="G25" s="28">
        <f t="shared" si="1"/>
        <v>4</v>
      </c>
      <c r="H25" s="22" t="s">
        <v>62</v>
      </c>
      <c r="I25" s="22">
        <v>0</v>
      </c>
      <c r="J25" s="22">
        <v>22.22</v>
      </c>
      <c r="K25" s="22">
        <v>55.56</v>
      </c>
      <c r="L25" s="22">
        <v>22.22</v>
      </c>
      <c r="M25" s="20">
        <f t="shared" si="2"/>
        <v>100</v>
      </c>
      <c r="N25" s="20">
        <f t="shared" si="3"/>
        <v>77.78</v>
      </c>
      <c r="O25" s="22">
        <v>0</v>
      </c>
      <c r="P25" s="22">
        <v>94.44</v>
      </c>
      <c r="Q25" s="22">
        <v>5.56</v>
      </c>
      <c r="R25" s="14">
        <v>1</v>
      </c>
      <c r="S25" s="14">
        <v>1</v>
      </c>
      <c r="T25" s="78" t="s">
        <v>140</v>
      </c>
      <c r="U25" s="68" t="s">
        <v>224</v>
      </c>
      <c r="V25" s="74" t="s">
        <v>237</v>
      </c>
      <c r="W25" s="30">
        <f t="shared" si="4"/>
        <v>0</v>
      </c>
      <c r="X25" s="30">
        <f t="shared" si="5"/>
        <v>3.9995999999999996</v>
      </c>
      <c r="Y25" s="30">
        <f t="shared" si="6"/>
        <v>10.0008</v>
      </c>
      <c r="Z25" s="30">
        <f t="shared" si="7"/>
        <v>3.9995999999999996</v>
      </c>
    </row>
    <row r="26" spans="1:26" ht="15">
      <c r="A26" s="53">
        <v>20</v>
      </c>
      <c r="B26" s="22" t="s">
        <v>49</v>
      </c>
      <c r="C26" s="22">
        <v>5</v>
      </c>
      <c r="D26" s="22">
        <v>5</v>
      </c>
      <c r="E26" s="28">
        <f t="shared" si="8"/>
        <v>100</v>
      </c>
      <c r="F26" s="22">
        <v>4</v>
      </c>
      <c r="G26" s="28">
        <f t="shared" si="1"/>
        <v>3.8</v>
      </c>
      <c r="H26" s="22" t="s">
        <v>62</v>
      </c>
      <c r="I26" s="22">
        <v>0</v>
      </c>
      <c r="J26" s="22">
        <v>40</v>
      </c>
      <c r="K26" s="22">
        <v>40</v>
      </c>
      <c r="L26" s="22">
        <v>20</v>
      </c>
      <c r="M26" s="20">
        <f t="shared" si="2"/>
        <v>100</v>
      </c>
      <c r="N26" s="20">
        <f t="shared" si="3"/>
        <v>60</v>
      </c>
      <c r="O26" s="22">
        <v>0</v>
      </c>
      <c r="P26" s="22">
        <v>100</v>
      </c>
      <c r="Q26" s="22">
        <v>0</v>
      </c>
      <c r="R26" s="14">
        <v>1</v>
      </c>
      <c r="S26" s="14">
        <v>1</v>
      </c>
      <c r="T26" s="78" t="s">
        <v>141</v>
      </c>
      <c r="U26" s="68" t="s">
        <v>225</v>
      </c>
      <c r="V26" s="74" t="s">
        <v>237</v>
      </c>
      <c r="W26" s="30">
        <f t="shared" si="4"/>
        <v>0</v>
      </c>
      <c r="X26" s="30">
        <f t="shared" si="5"/>
        <v>2</v>
      </c>
      <c r="Y26" s="30">
        <f t="shared" si="6"/>
        <v>2</v>
      </c>
      <c r="Z26" s="30">
        <f t="shared" si="7"/>
        <v>1</v>
      </c>
    </row>
    <row r="27" spans="1:26" ht="15">
      <c r="A27" s="51">
        <v>21</v>
      </c>
      <c r="B27" s="22" t="s">
        <v>50</v>
      </c>
      <c r="C27" s="22">
        <v>11</v>
      </c>
      <c r="D27" s="22">
        <v>9</v>
      </c>
      <c r="E27" s="28">
        <f t="shared" si="8"/>
        <v>81.81818181818183</v>
      </c>
      <c r="F27" s="22">
        <v>3.8</v>
      </c>
      <c r="G27" s="28">
        <f t="shared" si="1"/>
        <v>4.1111</v>
      </c>
      <c r="H27" s="22" t="s">
        <v>63</v>
      </c>
      <c r="I27" s="22">
        <v>0</v>
      </c>
      <c r="J27" s="22">
        <v>11.11</v>
      </c>
      <c r="K27" s="22">
        <v>66.67</v>
      </c>
      <c r="L27" s="22">
        <v>22.22</v>
      </c>
      <c r="M27" s="20">
        <f t="shared" si="2"/>
        <v>100</v>
      </c>
      <c r="N27" s="20">
        <f t="shared" si="3"/>
        <v>88.89</v>
      </c>
      <c r="O27" s="22">
        <v>11.11</v>
      </c>
      <c r="P27" s="22">
        <v>33.33</v>
      </c>
      <c r="Q27" s="22">
        <v>55.56</v>
      </c>
      <c r="R27" s="14">
        <v>1</v>
      </c>
      <c r="S27" s="14">
        <v>1</v>
      </c>
      <c r="T27" s="78" t="s">
        <v>142</v>
      </c>
      <c r="U27" s="68" t="s">
        <v>226</v>
      </c>
      <c r="V27" s="74" t="s">
        <v>237</v>
      </c>
      <c r="W27" s="30">
        <f t="shared" si="4"/>
        <v>0</v>
      </c>
      <c r="X27" s="30">
        <f t="shared" si="5"/>
        <v>0.9998999999999999</v>
      </c>
      <c r="Y27" s="30">
        <f t="shared" si="6"/>
        <v>6.000300000000001</v>
      </c>
      <c r="Z27" s="30">
        <f t="shared" si="7"/>
        <v>1.9997999999999998</v>
      </c>
    </row>
    <row r="28" spans="1:26" ht="15">
      <c r="A28" s="53">
        <v>22</v>
      </c>
      <c r="B28" s="22" t="s">
        <v>51</v>
      </c>
      <c r="C28" s="22">
        <v>7</v>
      </c>
      <c r="D28" s="22">
        <v>7</v>
      </c>
      <c r="E28" s="28">
        <f t="shared" si="8"/>
        <v>100</v>
      </c>
      <c r="F28" s="22">
        <v>3.7</v>
      </c>
      <c r="G28" s="28">
        <f t="shared" si="1"/>
        <v>4.1429</v>
      </c>
      <c r="H28" s="22" t="s">
        <v>63</v>
      </c>
      <c r="I28" s="22">
        <v>0</v>
      </c>
      <c r="J28" s="22">
        <v>0</v>
      </c>
      <c r="K28" s="22">
        <v>85.71</v>
      </c>
      <c r="L28" s="22">
        <v>14.29</v>
      </c>
      <c r="M28" s="20">
        <f t="shared" si="2"/>
        <v>100</v>
      </c>
      <c r="N28" s="20">
        <f t="shared" si="3"/>
        <v>100</v>
      </c>
      <c r="O28" s="22">
        <v>0</v>
      </c>
      <c r="P28" s="22">
        <v>100</v>
      </c>
      <c r="Q28" s="22">
        <v>0</v>
      </c>
      <c r="R28" s="14">
        <v>1</v>
      </c>
      <c r="S28" s="14">
        <v>1</v>
      </c>
      <c r="T28" s="78" t="s">
        <v>143</v>
      </c>
      <c r="U28" s="68" t="s">
        <v>227</v>
      </c>
      <c r="V28" s="74" t="s">
        <v>237</v>
      </c>
      <c r="W28" s="30">
        <f t="shared" si="4"/>
        <v>0</v>
      </c>
      <c r="X28" s="30">
        <f t="shared" si="5"/>
        <v>0</v>
      </c>
      <c r="Y28" s="30">
        <f t="shared" si="6"/>
        <v>5.9997</v>
      </c>
      <c r="Z28" s="30">
        <f t="shared" si="7"/>
        <v>1.0003</v>
      </c>
    </row>
    <row r="29" spans="1:26" ht="15">
      <c r="A29" s="51">
        <v>23</v>
      </c>
      <c r="B29" s="22" t="s">
        <v>52</v>
      </c>
      <c r="C29" s="22">
        <v>13</v>
      </c>
      <c r="D29" s="22">
        <v>13</v>
      </c>
      <c r="E29" s="28">
        <f t="shared" si="8"/>
        <v>100</v>
      </c>
      <c r="F29" s="22">
        <v>3.6</v>
      </c>
      <c r="G29" s="28">
        <f t="shared" si="1"/>
        <v>4.3077</v>
      </c>
      <c r="H29" s="22" t="s">
        <v>63</v>
      </c>
      <c r="I29" s="22">
        <v>0</v>
      </c>
      <c r="J29" s="22">
        <v>30.77</v>
      </c>
      <c r="K29" s="22">
        <v>7.69</v>
      </c>
      <c r="L29" s="22">
        <v>61.54</v>
      </c>
      <c r="M29" s="20">
        <f t="shared" si="2"/>
        <v>100</v>
      </c>
      <c r="N29" s="20">
        <f t="shared" si="3"/>
        <v>69.23</v>
      </c>
      <c r="O29" s="22">
        <v>0</v>
      </c>
      <c r="P29" s="22">
        <v>76.92</v>
      </c>
      <c r="Q29" s="22">
        <v>23.08</v>
      </c>
      <c r="R29" s="14">
        <v>1</v>
      </c>
      <c r="S29" s="14">
        <v>1</v>
      </c>
      <c r="T29" s="78" t="s">
        <v>144</v>
      </c>
      <c r="U29" s="68" t="s">
        <v>228</v>
      </c>
      <c r="V29" s="74" t="s">
        <v>237</v>
      </c>
      <c r="W29" s="30">
        <f t="shared" si="4"/>
        <v>0</v>
      </c>
      <c r="X29" s="30">
        <f t="shared" si="5"/>
        <v>4.0001</v>
      </c>
      <c r="Y29" s="30">
        <f t="shared" si="6"/>
        <v>0.9997000000000001</v>
      </c>
      <c r="Z29" s="30">
        <f t="shared" si="7"/>
        <v>8.0002</v>
      </c>
    </row>
    <row r="30" spans="1:26" ht="15">
      <c r="A30" s="54">
        <v>24</v>
      </c>
      <c r="B30" s="22" t="s">
        <v>53</v>
      </c>
      <c r="C30" s="22">
        <v>5</v>
      </c>
      <c r="D30" s="22">
        <v>4</v>
      </c>
      <c r="E30" s="28">
        <f t="shared" si="8"/>
        <v>80</v>
      </c>
      <c r="F30" s="22">
        <v>3.8</v>
      </c>
      <c r="G30" s="28">
        <f t="shared" si="1"/>
        <v>4.25</v>
      </c>
      <c r="H30" s="22" t="s">
        <v>63</v>
      </c>
      <c r="I30" s="22">
        <v>0</v>
      </c>
      <c r="J30" s="22">
        <v>0</v>
      </c>
      <c r="K30" s="22">
        <v>75</v>
      </c>
      <c r="L30" s="22">
        <v>25</v>
      </c>
      <c r="M30" s="20">
        <f t="shared" si="2"/>
        <v>100</v>
      </c>
      <c r="N30" s="20">
        <f t="shared" si="3"/>
        <v>100</v>
      </c>
      <c r="O30" s="22">
        <v>0</v>
      </c>
      <c r="P30" s="22">
        <v>100</v>
      </c>
      <c r="Q30" s="22">
        <v>0</v>
      </c>
      <c r="R30" s="14">
        <v>1</v>
      </c>
      <c r="S30" s="14">
        <v>1</v>
      </c>
      <c r="T30" s="78" t="s">
        <v>145</v>
      </c>
      <c r="U30" s="68" t="s">
        <v>229</v>
      </c>
      <c r="V30" s="74" t="s">
        <v>237</v>
      </c>
      <c r="W30" s="30">
        <f t="shared" si="4"/>
        <v>0</v>
      </c>
      <c r="X30" s="30">
        <f t="shared" si="5"/>
        <v>0</v>
      </c>
      <c r="Y30" s="30">
        <f t="shared" si="6"/>
        <v>3</v>
      </c>
      <c r="Z30" s="30">
        <f t="shared" si="7"/>
        <v>1</v>
      </c>
    </row>
    <row r="31" spans="1:26" ht="15">
      <c r="A31" s="41">
        <v>25</v>
      </c>
      <c r="B31" s="22" t="s">
        <v>54</v>
      </c>
      <c r="C31" s="22">
        <v>1</v>
      </c>
      <c r="D31" s="22">
        <v>1</v>
      </c>
      <c r="E31" s="28">
        <f t="shared" si="8"/>
        <v>100</v>
      </c>
      <c r="F31" s="22">
        <v>5</v>
      </c>
      <c r="G31" s="28">
        <f t="shared" si="1"/>
        <v>3</v>
      </c>
      <c r="H31" s="22" t="s">
        <v>62</v>
      </c>
      <c r="I31" s="22">
        <v>0</v>
      </c>
      <c r="J31" s="22">
        <v>100</v>
      </c>
      <c r="K31" s="22">
        <v>0</v>
      </c>
      <c r="L31" s="22">
        <v>0</v>
      </c>
      <c r="M31" s="20">
        <f t="shared" si="2"/>
        <v>100</v>
      </c>
      <c r="N31" s="20">
        <f t="shared" si="3"/>
        <v>0</v>
      </c>
      <c r="O31" s="22">
        <v>0</v>
      </c>
      <c r="P31" s="22">
        <v>100</v>
      </c>
      <c r="Q31" s="22">
        <v>0</v>
      </c>
      <c r="R31" s="14">
        <v>1</v>
      </c>
      <c r="S31" s="14">
        <v>1</v>
      </c>
      <c r="T31" s="78" t="s">
        <v>146</v>
      </c>
      <c r="U31" s="68" t="s">
        <v>230</v>
      </c>
      <c r="V31" s="74" t="s">
        <v>237</v>
      </c>
      <c r="W31" s="30">
        <f t="shared" si="4"/>
        <v>0</v>
      </c>
      <c r="X31" s="30">
        <f t="shared" si="5"/>
        <v>1</v>
      </c>
      <c r="Y31" s="30">
        <f t="shared" si="6"/>
        <v>0</v>
      </c>
      <c r="Z31" s="30">
        <f t="shared" si="7"/>
        <v>0</v>
      </c>
    </row>
    <row r="32" spans="1:26" ht="15">
      <c r="A32" s="41">
        <v>26</v>
      </c>
      <c r="B32" s="22" t="s">
        <v>55</v>
      </c>
      <c r="C32" s="22">
        <v>12</v>
      </c>
      <c r="D32" s="22">
        <v>12</v>
      </c>
      <c r="E32" s="28">
        <f t="shared" si="8"/>
        <v>100</v>
      </c>
      <c r="F32" s="22">
        <v>3.8</v>
      </c>
      <c r="G32" s="28">
        <f t="shared" si="1"/>
        <v>3.9167</v>
      </c>
      <c r="H32" s="22" t="s">
        <v>63</v>
      </c>
      <c r="I32" s="22">
        <v>0</v>
      </c>
      <c r="J32" s="22">
        <v>33.33</v>
      </c>
      <c r="K32" s="22">
        <v>41.67</v>
      </c>
      <c r="L32" s="22">
        <v>25</v>
      </c>
      <c r="M32" s="20">
        <f t="shared" si="2"/>
        <v>100</v>
      </c>
      <c r="N32" s="20">
        <f t="shared" si="3"/>
        <v>66.67</v>
      </c>
      <c r="O32" s="22">
        <v>0</v>
      </c>
      <c r="P32" s="22">
        <v>100</v>
      </c>
      <c r="Q32" s="22">
        <v>0</v>
      </c>
      <c r="R32" s="14">
        <v>1</v>
      </c>
      <c r="S32" s="14">
        <v>1</v>
      </c>
      <c r="T32" s="78" t="s">
        <v>147</v>
      </c>
      <c r="U32" s="68" t="s">
        <v>231</v>
      </c>
      <c r="V32" s="74" t="s">
        <v>237</v>
      </c>
      <c r="W32" s="30">
        <f t="shared" si="4"/>
        <v>0</v>
      </c>
      <c r="X32" s="30">
        <f t="shared" si="5"/>
        <v>3.9996</v>
      </c>
      <c r="Y32" s="30">
        <f t="shared" si="6"/>
        <v>5.0004</v>
      </c>
      <c r="Z32" s="30">
        <f t="shared" si="7"/>
        <v>3</v>
      </c>
    </row>
    <row r="33" spans="1:26" ht="15">
      <c r="A33" s="53">
        <v>27</v>
      </c>
      <c r="B33" s="22" t="s">
        <v>56</v>
      </c>
      <c r="C33" s="22">
        <v>31</v>
      </c>
      <c r="D33" s="22">
        <v>24</v>
      </c>
      <c r="E33" s="28">
        <f t="shared" si="8"/>
        <v>77.41935483870968</v>
      </c>
      <c r="F33" s="22">
        <v>3.9</v>
      </c>
      <c r="G33" s="28">
        <f t="shared" si="1"/>
        <v>3.9167</v>
      </c>
      <c r="H33" s="22" t="s">
        <v>124</v>
      </c>
      <c r="I33" s="22">
        <v>0</v>
      </c>
      <c r="J33" s="22">
        <v>33.33</v>
      </c>
      <c r="K33" s="22">
        <v>41.67</v>
      </c>
      <c r="L33" s="22">
        <v>25</v>
      </c>
      <c r="M33" s="20">
        <f t="shared" si="2"/>
        <v>100</v>
      </c>
      <c r="N33" s="20">
        <f t="shared" si="3"/>
        <v>66.67</v>
      </c>
      <c r="O33" s="22">
        <v>4.17</v>
      </c>
      <c r="P33" s="22">
        <v>91.67</v>
      </c>
      <c r="Q33" s="22">
        <v>4.17</v>
      </c>
      <c r="R33" s="14">
        <v>1</v>
      </c>
      <c r="S33" s="14">
        <v>1</v>
      </c>
      <c r="T33" s="78" t="s">
        <v>148</v>
      </c>
      <c r="U33" s="68" t="s">
        <v>232</v>
      </c>
      <c r="V33" s="74" t="s">
        <v>237</v>
      </c>
      <c r="W33" s="30">
        <f t="shared" si="4"/>
        <v>0</v>
      </c>
      <c r="X33" s="30">
        <f t="shared" si="5"/>
        <v>7.9992</v>
      </c>
      <c r="Y33" s="30">
        <f t="shared" si="6"/>
        <v>10.0008</v>
      </c>
      <c r="Z33" s="30">
        <f t="shared" si="7"/>
        <v>6</v>
      </c>
    </row>
    <row r="34" spans="1:26" ht="15">
      <c r="A34" s="51">
        <v>28</v>
      </c>
      <c r="B34" s="22" t="s">
        <v>57</v>
      </c>
      <c r="C34" s="22">
        <v>3</v>
      </c>
      <c r="D34" s="22">
        <v>3</v>
      </c>
      <c r="E34" s="28">
        <f t="shared" si="8"/>
        <v>100</v>
      </c>
      <c r="F34" s="22">
        <v>3.5</v>
      </c>
      <c r="G34" s="28">
        <f t="shared" si="1"/>
        <v>4.6667</v>
      </c>
      <c r="H34" s="22" t="s">
        <v>63</v>
      </c>
      <c r="I34" s="22">
        <v>0</v>
      </c>
      <c r="J34" s="22">
        <v>0</v>
      </c>
      <c r="K34" s="22">
        <v>33.33</v>
      </c>
      <c r="L34" s="22">
        <v>66.67</v>
      </c>
      <c r="M34" s="20">
        <f t="shared" si="2"/>
        <v>100</v>
      </c>
      <c r="N34" s="20">
        <f t="shared" si="3"/>
        <v>100</v>
      </c>
      <c r="O34" s="22">
        <v>0</v>
      </c>
      <c r="P34" s="22">
        <v>100</v>
      </c>
      <c r="Q34" s="22">
        <v>0</v>
      </c>
      <c r="R34" s="14">
        <v>1</v>
      </c>
      <c r="S34" s="14">
        <v>1</v>
      </c>
      <c r="T34" s="78" t="s">
        <v>149</v>
      </c>
      <c r="U34" s="68" t="s">
        <v>233</v>
      </c>
      <c r="V34" s="74" t="s">
        <v>237</v>
      </c>
      <c r="W34" s="30">
        <f t="shared" si="4"/>
        <v>0</v>
      </c>
      <c r="X34" s="30">
        <f t="shared" si="5"/>
        <v>0</v>
      </c>
      <c r="Y34" s="30">
        <f t="shared" si="6"/>
        <v>0.9999</v>
      </c>
      <c r="Z34" s="30">
        <f t="shared" si="7"/>
        <v>2.0001</v>
      </c>
    </row>
    <row r="35" spans="1:26" ht="15">
      <c r="A35" s="53">
        <v>29</v>
      </c>
      <c r="B35" s="22" t="s">
        <v>58</v>
      </c>
      <c r="C35" s="22">
        <v>3</v>
      </c>
      <c r="D35" s="22">
        <v>3</v>
      </c>
      <c r="E35" s="28">
        <f t="shared" si="8"/>
        <v>100</v>
      </c>
      <c r="F35" s="22">
        <v>3.8</v>
      </c>
      <c r="G35" s="28">
        <f t="shared" si="1"/>
        <v>3.6667</v>
      </c>
      <c r="H35" s="22" t="s">
        <v>62</v>
      </c>
      <c r="I35" s="22">
        <v>0</v>
      </c>
      <c r="J35" s="22">
        <v>33.33</v>
      </c>
      <c r="K35" s="22">
        <v>66.67</v>
      </c>
      <c r="L35" s="22">
        <v>0</v>
      </c>
      <c r="M35" s="20">
        <f t="shared" si="2"/>
        <v>100</v>
      </c>
      <c r="N35" s="20">
        <f t="shared" si="3"/>
        <v>66.67</v>
      </c>
      <c r="O35" s="22">
        <v>0</v>
      </c>
      <c r="P35" s="22">
        <v>100</v>
      </c>
      <c r="Q35" s="22">
        <v>0</v>
      </c>
      <c r="R35" s="14">
        <v>1</v>
      </c>
      <c r="S35" s="14">
        <v>1</v>
      </c>
      <c r="T35" s="78" t="s">
        <v>150</v>
      </c>
      <c r="U35" s="68" t="s">
        <v>234</v>
      </c>
      <c r="V35" s="74" t="s">
        <v>237</v>
      </c>
      <c r="W35" s="30">
        <f t="shared" si="4"/>
        <v>0</v>
      </c>
      <c r="X35" s="30">
        <f t="shared" si="5"/>
        <v>0.9999</v>
      </c>
      <c r="Y35" s="30">
        <f t="shared" si="6"/>
        <v>2.0001</v>
      </c>
      <c r="Z35" s="30">
        <f t="shared" si="7"/>
        <v>0</v>
      </c>
    </row>
    <row r="36" spans="1:26" ht="15">
      <c r="A36" s="51">
        <v>30</v>
      </c>
      <c r="B36" s="22" t="s">
        <v>59</v>
      </c>
      <c r="C36" s="22">
        <v>3</v>
      </c>
      <c r="D36" s="22">
        <v>3</v>
      </c>
      <c r="E36" s="28">
        <f t="shared" si="8"/>
        <v>100</v>
      </c>
      <c r="F36" s="22">
        <v>4</v>
      </c>
      <c r="G36" s="28">
        <f t="shared" si="1"/>
        <v>4.6667</v>
      </c>
      <c r="H36" s="22" t="s">
        <v>63</v>
      </c>
      <c r="I36" s="22">
        <v>0</v>
      </c>
      <c r="J36" s="22">
        <v>0</v>
      </c>
      <c r="K36" s="22">
        <v>33.33</v>
      </c>
      <c r="L36" s="22">
        <v>66.67</v>
      </c>
      <c r="M36" s="20">
        <f t="shared" si="2"/>
        <v>100</v>
      </c>
      <c r="N36" s="20">
        <f t="shared" si="3"/>
        <v>100</v>
      </c>
      <c r="O36" s="22">
        <v>0</v>
      </c>
      <c r="P36" s="22">
        <v>66.67</v>
      </c>
      <c r="Q36" s="22">
        <v>33.33</v>
      </c>
      <c r="R36" s="14">
        <v>1</v>
      </c>
      <c r="S36" s="14">
        <v>1</v>
      </c>
      <c r="T36" s="78" t="s">
        <v>125</v>
      </c>
      <c r="U36" s="68" t="s">
        <v>217</v>
      </c>
      <c r="V36" s="74" t="s">
        <v>237</v>
      </c>
      <c r="W36" s="30">
        <f t="shared" si="4"/>
        <v>0</v>
      </c>
      <c r="X36" s="30">
        <f t="shared" si="5"/>
        <v>0</v>
      </c>
      <c r="Y36" s="30">
        <f t="shared" si="6"/>
        <v>0.9999</v>
      </c>
      <c r="Z36" s="30">
        <f t="shared" si="7"/>
        <v>2.0001</v>
      </c>
    </row>
    <row r="37" spans="1:26" ht="15">
      <c r="A37" s="54">
        <v>31</v>
      </c>
      <c r="B37" s="22" t="s">
        <v>60</v>
      </c>
      <c r="C37" s="22">
        <v>5</v>
      </c>
      <c r="D37" s="22">
        <v>5</v>
      </c>
      <c r="E37" s="28">
        <f t="shared" si="8"/>
        <v>100</v>
      </c>
      <c r="F37" s="22">
        <v>3.8</v>
      </c>
      <c r="G37" s="28">
        <f t="shared" si="1"/>
        <v>3.8</v>
      </c>
      <c r="H37" s="22" t="s">
        <v>124</v>
      </c>
      <c r="I37" s="22">
        <v>0</v>
      </c>
      <c r="J37" s="22">
        <v>20</v>
      </c>
      <c r="K37" s="22">
        <v>80</v>
      </c>
      <c r="L37" s="22">
        <v>0</v>
      </c>
      <c r="M37" s="20">
        <f t="shared" si="2"/>
        <v>100</v>
      </c>
      <c r="N37" s="20">
        <f t="shared" si="3"/>
        <v>80</v>
      </c>
      <c r="O37" s="22">
        <v>0</v>
      </c>
      <c r="P37" s="22">
        <v>100</v>
      </c>
      <c r="Q37" s="22">
        <v>0</v>
      </c>
      <c r="R37" s="14">
        <v>1</v>
      </c>
      <c r="S37" s="14">
        <v>1</v>
      </c>
      <c r="T37" s="78" t="s">
        <v>151</v>
      </c>
      <c r="U37" s="68" t="s">
        <v>235</v>
      </c>
      <c r="V37" s="74" t="s">
        <v>237</v>
      </c>
      <c r="W37" s="30">
        <f t="shared" si="4"/>
        <v>0</v>
      </c>
      <c r="X37" s="30">
        <f t="shared" si="5"/>
        <v>1</v>
      </c>
      <c r="Y37" s="30">
        <f t="shared" si="6"/>
        <v>4</v>
      </c>
      <c r="Z37" s="30">
        <f t="shared" si="7"/>
        <v>0</v>
      </c>
    </row>
    <row r="38" spans="1:26" ht="15">
      <c r="A38" s="41">
        <v>32</v>
      </c>
      <c r="B38" s="22" t="s">
        <v>61</v>
      </c>
      <c r="C38" s="22">
        <v>4</v>
      </c>
      <c r="D38" s="22">
        <v>4</v>
      </c>
      <c r="E38" s="28">
        <f t="shared" si="8"/>
        <v>100</v>
      </c>
      <c r="F38" s="22">
        <v>3.25</v>
      </c>
      <c r="G38" s="28">
        <f t="shared" si="1"/>
        <v>4</v>
      </c>
      <c r="H38" s="22" t="s">
        <v>63</v>
      </c>
      <c r="I38" s="22">
        <v>0</v>
      </c>
      <c r="J38" s="22">
        <v>0</v>
      </c>
      <c r="K38" s="22">
        <v>100</v>
      </c>
      <c r="L38" s="22">
        <v>0</v>
      </c>
      <c r="M38" s="20">
        <f t="shared" si="2"/>
        <v>100</v>
      </c>
      <c r="N38" s="20">
        <f t="shared" si="3"/>
        <v>100</v>
      </c>
      <c r="O38" s="22">
        <v>0</v>
      </c>
      <c r="P38" s="22">
        <v>75</v>
      </c>
      <c r="Q38" s="77">
        <v>25</v>
      </c>
      <c r="R38" s="15">
        <v>1</v>
      </c>
      <c r="S38" s="15">
        <v>1</v>
      </c>
      <c r="T38" s="78" t="s">
        <v>152</v>
      </c>
      <c r="U38" s="68" t="s">
        <v>236</v>
      </c>
      <c r="V38" s="74" t="s">
        <v>237</v>
      </c>
      <c r="W38" s="30">
        <f t="shared" si="4"/>
        <v>0</v>
      </c>
      <c r="X38" s="30">
        <f t="shared" si="5"/>
        <v>0</v>
      </c>
      <c r="Y38" s="30">
        <f t="shared" si="6"/>
        <v>4</v>
      </c>
      <c r="Z38" s="30">
        <f t="shared" si="7"/>
        <v>0</v>
      </c>
    </row>
    <row r="39" spans="2:26" ht="15">
      <c r="B39" s="73"/>
      <c r="C39" s="73">
        <f>SUM(C7:C38)</f>
        <v>1115</v>
      </c>
      <c r="D39" s="73">
        <f>SUM(D7:D38)</f>
        <v>1040</v>
      </c>
      <c r="E39" s="85">
        <v>93.3</v>
      </c>
      <c r="F39" s="73">
        <v>3.8</v>
      </c>
      <c r="G39" s="85">
        <v>4.025</v>
      </c>
      <c r="H39" s="73"/>
      <c r="I39" s="73"/>
      <c r="J39" s="73"/>
      <c r="K39" s="73"/>
      <c r="L39" s="73"/>
      <c r="M39" s="73"/>
      <c r="N39" s="73">
        <v>75.97</v>
      </c>
      <c r="O39" s="87">
        <v>1.75</v>
      </c>
      <c r="P39" s="88">
        <v>88.9</v>
      </c>
      <c r="Q39" s="88">
        <v>9.3</v>
      </c>
      <c r="W39" s="86">
        <f>SUM(W7:W38)</f>
        <v>0</v>
      </c>
      <c r="X39" s="86">
        <f>SUM(X7:X38)</f>
        <v>218.99269999999996</v>
      </c>
      <c r="Y39" s="86">
        <f>SUM(Y7:Y38)</f>
        <v>500.0042000000001</v>
      </c>
      <c r="Z39" s="86">
        <f>SUM(Z7:Z38)</f>
        <v>321.0092999999999</v>
      </c>
    </row>
  </sheetData>
  <sheetProtection/>
  <mergeCells count="22">
    <mergeCell ref="A1:V1"/>
    <mergeCell ref="A2:V2"/>
    <mergeCell ref="A3:V3"/>
    <mergeCell ref="A4:V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M5:M6"/>
    <mergeCell ref="N5:N6"/>
    <mergeCell ref="O5:Q5"/>
    <mergeCell ref="R5:R6"/>
    <mergeCell ref="S5:S6"/>
    <mergeCell ref="T5:T6"/>
    <mergeCell ref="U5:U6"/>
    <mergeCell ref="V5:V6"/>
    <mergeCell ref="W5:Z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zoomScalePageLayoutView="0" workbookViewId="0" topLeftCell="A4">
      <selection activeCell="T38" sqref="T38"/>
    </sheetView>
  </sheetViews>
  <sheetFormatPr defaultColWidth="9.140625" defaultRowHeight="15"/>
  <cols>
    <col min="1" max="1" width="4.7109375" style="0" customWidth="1"/>
    <col min="2" max="2" width="59.140625" style="0" customWidth="1"/>
  </cols>
  <sheetData>
    <row r="1" spans="1:22" s="1" customFormat="1" ht="24.75" customHeight="1">
      <c r="A1" s="108" t="s">
        <v>21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s="3" customFormat="1" ht="26.25" customHeight="1">
      <c r="A2" s="109" t="s">
        <v>27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s="3" customFormat="1" ht="27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s="3" customFormat="1" ht="28.5" customHeight="1">
      <c r="A4" s="111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6" s="2" customFormat="1" ht="64.5" customHeight="1">
      <c r="A5" s="113" t="s">
        <v>0</v>
      </c>
      <c r="B5" s="100" t="s">
        <v>29</v>
      </c>
      <c r="C5" s="100" t="s">
        <v>9</v>
      </c>
      <c r="D5" s="100" t="s">
        <v>4</v>
      </c>
      <c r="E5" s="100" t="s">
        <v>12</v>
      </c>
      <c r="F5" s="100" t="s">
        <v>22</v>
      </c>
      <c r="G5" s="100" t="s">
        <v>19</v>
      </c>
      <c r="H5" s="102" t="s">
        <v>17</v>
      </c>
      <c r="I5" s="104" t="s">
        <v>13</v>
      </c>
      <c r="J5" s="105"/>
      <c r="K5" s="105"/>
      <c r="L5" s="106"/>
      <c r="M5" s="100" t="s">
        <v>10</v>
      </c>
      <c r="N5" s="100" t="s">
        <v>11</v>
      </c>
      <c r="O5" s="107" t="s">
        <v>16</v>
      </c>
      <c r="P5" s="107"/>
      <c r="Q5" s="107"/>
      <c r="R5" s="91" t="s">
        <v>20</v>
      </c>
      <c r="S5" s="91" t="s">
        <v>18</v>
      </c>
      <c r="T5" s="93" t="s">
        <v>14</v>
      </c>
      <c r="U5" s="95" t="s">
        <v>15</v>
      </c>
      <c r="V5" s="97" t="s">
        <v>23</v>
      </c>
      <c r="W5" s="99" t="s">
        <v>24</v>
      </c>
      <c r="X5" s="99"/>
      <c r="Y5" s="99"/>
      <c r="Z5" s="99"/>
    </row>
    <row r="6" spans="1:26" s="2" customFormat="1" ht="57" customHeight="1">
      <c r="A6" s="118"/>
      <c r="B6" s="117"/>
      <c r="C6" s="117"/>
      <c r="D6" s="117"/>
      <c r="E6" s="117"/>
      <c r="F6" s="117"/>
      <c r="G6" s="117"/>
      <c r="H6" s="118"/>
      <c r="I6" s="6" t="s">
        <v>5</v>
      </c>
      <c r="J6" s="6" t="s">
        <v>6</v>
      </c>
      <c r="K6" s="6" t="s">
        <v>7</v>
      </c>
      <c r="L6" s="6" t="s">
        <v>8</v>
      </c>
      <c r="M6" s="117"/>
      <c r="N6" s="117"/>
      <c r="O6" s="7" t="s">
        <v>2</v>
      </c>
      <c r="P6" s="7" t="s">
        <v>1</v>
      </c>
      <c r="Q6" s="7" t="s">
        <v>3</v>
      </c>
      <c r="R6" s="114"/>
      <c r="S6" s="114"/>
      <c r="T6" s="115"/>
      <c r="U6" s="116"/>
      <c r="V6" s="97"/>
      <c r="W6" s="6" t="s">
        <v>5</v>
      </c>
      <c r="X6" s="6" t="s">
        <v>6</v>
      </c>
      <c r="Y6" s="6" t="s">
        <v>7</v>
      </c>
      <c r="Z6" s="6" t="s">
        <v>8</v>
      </c>
    </row>
    <row r="7" spans="1:29" s="2" customFormat="1" ht="36.75" customHeight="1">
      <c r="A7" s="25">
        <v>1</v>
      </c>
      <c r="B7" s="55" t="s">
        <v>30</v>
      </c>
      <c r="C7" s="50">
        <v>196</v>
      </c>
      <c r="D7" s="50">
        <v>184</v>
      </c>
      <c r="E7" s="39">
        <f aca="true" t="shared" si="0" ref="E7:E38">D7/C7*100</f>
        <v>93.87755102040816</v>
      </c>
      <c r="F7" s="52">
        <v>4.06</v>
      </c>
      <c r="G7" s="28">
        <f>(W7*2+X7*3+Y7*4+Z7*5)/D7</f>
        <v>4.1957</v>
      </c>
      <c r="H7" s="8" t="s">
        <v>63</v>
      </c>
      <c r="I7" s="63">
        <v>0</v>
      </c>
      <c r="J7" s="63">
        <v>11.41</v>
      </c>
      <c r="K7" s="63">
        <v>57.61</v>
      </c>
      <c r="L7" s="63">
        <v>30.98</v>
      </c>
      <c r="M7" s="20">
        <f>100-I7</f>
        <v>100</v>
      </c>
      <c r="N7" s="20">
        <f aca="true" t="shared" si="1" ref="N7:N12">K7+L7</f>
        <v>88.59</v>
      </c>
      <c r="O7" s="17">
        <v>10.33</v>
      </c>
      <c r="P7" s="5">
        <v>68.48</v>
      </c>
      <c r="Q7" s="5">
        <v>21.2</v>
      </c>
      <c r="R7" s="14">
        <v>1</v>
      </c>
      <c r="S7" s="15">
        <v>1</v>
      </c>
      <c r="T7" s="9" t="s">
        <v>64</v>
      </c>
      <c r="U7" s="16" t="s">
        <v>93</v>
      </c>
      <c r="V7" s="43" t="s">
        <v>123</v>
      </c>
      <c r="W7" s="30">
        <f>I7/100*D7</f>
        <v>0</v>
      </c>
      <c r="X7" s="30">
        <f>J7/100*D7</f>
        <v>20.994400000000002</v>
      </c>
      <c r="Y7" s="30">
        <f>K7/100*D7</f>
        <v>106.0024</v>
      </c>
      <c r="Z7" s="30">
        <f>L7/100*D7</f>
        <v>57.00320000000001</v>
      </c>
      <c r="AA7" s="13"/>
      <c r="AB7" s="10"/>
      <c r="AC7" s="12"/>
    </row>
    <row r="8" spans="1:29" s="4" customFormat="1" ht="19.5" customHeight="1">
      <c r="A8" s="29">
        <v>2</v>
      </c>
      <c r="B8" s="55" t="s">
        <v>31</v>
      </c>
      <c r="C8" s="49">
        <v>106</v>
      </c>
      <c r="D8" s="49">
        <v>107</v>
      </c>
      <c r="E8" s="40">
        <f t="shared" si="0"/>
        <v>100.9433962264151</v>
      </c>
      <c r="F8" s="54">
        <v>3.8</v>
      </c>
      <c r="G8" s="28">
        <f>(W8*2+X8*3+Y8*4+Z8*5)/D8</f>
        <v>3.8598</v>
      </c>
      <c r="H8" s="27" t="s">
        <v>63</v>
      </c>
      <c r="I8" s="64">
        <v>0</v>
      </c>
      <c r="J8" s="64">
        <v>28.04</v>
      </c>
      <c r="K8" s="64">
        <v>57.94</v>
      </c>
      <c r="L8" s="64">
        <v>14.02</v>
      </c>
      <c r="M8" s="33">
        <f>100-I8</f>
        <v>100</v>
      </c>
      <c r="N8" s="33">
        <f t="shared" si="1"/>
        <v>71.96</v>
      </c>
      <c r="O8" s="34">
        <v>2.8</v>
      </c>
      <c r="P8" s="24">
        <v>91.59</v>
      </c>
      <c r="Q8" s="24">
        <v>5.61</v>
      </c>
      <c r="R8" s="14">
        <v>1</v>
      </c>
      <c r="S8" s="15">
        <v>1</v>
      </c>
      <c r="T8" s="35" t="s">
        <v>65</v>
      </c>
      <c r="U8" s="37" t="s">
        <v>94</v>
      </c>
      <c r="V8" s="43" t="s">
        <v>123</v>
      </c>
      <c r="W8" s="36">
        <f>I8/100*D8</f>
        <v>0</v>
      </c>
      <c r="X8" s="36">
        <f>J8/100*D8</f>
        <v>30.002799999999997</v>
      </c>
      <c r="Y8" s="36">
        <f>K8/100*D8</f>
        <v>61.9958</v>
      </c>
      <c r="Z8" s="36">
        <f>L8/100*D8</f>
        <v>15.001399999999999</v>
      </c>
      <c r="AA8" s="13"/>
      <c r="AB8" s="10"/>
      <c r="AC8" s="12"/>
    </row>
    <row r="9" spans="1:29" s="4" customFormat="1" ht="19.5" customHeight="1">
      <c r="A9" s="24">
        <v>3</v>
      </c>
      <c r="B9" s="55" t="s">
        <v>33</v>
      </c>
      <c r="C9" s="50">
        <v>19</v>
      </c>
      <c r="D9" s="50">
        <v>17</v>
      </c>
      <c r="E9" s="28">
        <f t="shared" si="0"/>
        <v>89.47368421052632</v>
      </c>
      <c r="F9" s="51">
        <v>4.2</v>
      </c>
      <c r="G9" s="28">
        <f>(W9*2+X9*3+Y9*4+Z9*5)/D9</f>
        <v>3.8235000000000006</v>
      </c>
      <c r="H9" s="26" t="s">
        <v>62</v>
      </c>
      <c r="I9" s="51">
        <v>0</v>
      </c>
      <c r="J9" s="51">
        <v>23.53</v>
      </c>
      <c r="K9" s="51">
        <v>70.59</v>
      </c>
      <c r="L9" s="51">
        <v>5.88</v>
      </c>
      <c r="M9" s="20">
        <f>100-I9</f>
        <v>100</v>
      </c>
      <c r="N9" s="20">
        <f t="shared" si="1"/>
        <v>76.47</v>
      </c>
      <c r="O9" s="21">
        <v>0</v>
      </c>
      <c r="P9" s="29">
        <v>100</v>
      </c>
      <c r="Q9" s="29">
        <v>0</v>
      </c>
      <c r="R9" s="14">
        <v>1</v>
      </c>
      <c r="S9" s="15">
        <v>1</v>
      </c>
      <c r="T9" s="18" t="s">
        <v>66</v>
      </c>
      <c r="U9" s="19" t="s">
        <v>95</v>
      </c>
      <c r="V9" s="43" t="s">
        <v>123</v>
      </c>
      <c r="W9" s="30">
        <f>I9/100*D9</f>
        <v>0</v>
      </c>
      <c r="X9" s="30">
        <f>J9/100*D9</f>
        <v>4.0001</v>
      </c>
      <c r="Y9" s="30">
        <f>K9/100*D9</f>
        <v>12.000300000000001</v>
      </c>
      <c r="Z9" s="30">
        <f>L9/100*D9</f>
        <v>0.9995999999999999</v>
      </c>
      <c r="AA9" s="13"/>
      <c r="AB9" s="11"/>
      <c r="AC9" s="12"/>
    </row>
    <row r="10" spans="1:26" ht="20.25" customHeight="1">
      <c r="A10" s="41">
        <v>4</v>
      </c>
      <c r="B10" s="55" t="s">
        <v>34</v>
      </c>
      <c r="C10" s="50">
        <v>16</v>
      </c>
      <c r="D10" s="50">
        <v>14</v>
      </c>
      <c r="E10" s="28">
        <f t="shared" si="0"/>
        <v>87.5</v>
      </c>
      <c r="F10" s="51">
        <v>3.9</v>
      </c>
      <c r="G10" s="28">
        <f>(W10*2+X10*3+Y10*4+Z10*5)/D10</f>
        <v>4</v>
      </c>
      <c r="H10" s="26" t="s">
        <v>63</v>
      </c>
      <c r="I10" s="51">
        <v>0</v>
      </c>
      <c r="J10" s="51">
        <v>28.57</v>
      </c>
      <c r="K10" s="51">
        <v>42.86</v>
      </c>
      <c r="L10" s="51">
        <v>28.57</v>
      </c>
      <c r="M10" s="20">
        <f>100-I10</f>
        <v>100</v>
      </c>
      <c r="N10" s="20">
        <f t="shared" si="1"/>
        <v>71.43</v>
      </c>
      <c r="O10" s="21">
        <v>7.14</v>
      </c>
      <c r="P10" s="29">
        <v>92.86</v>
      </c>
      <c r="Q10" s="29">
        <v>0</v>
      </c>
      <c r="R10" s="14">
        <v>1</v>
      </c>
      <c r="S10" s="15">
        <v>1</v>
      </c>
      <c r="T10" s="18" t="s">
        <v>92</v>
      </c>
      <c r="U10" s="19" t="s">
        <v>96</v>
      </c>
      <c r="V10" s="43" t="s">
        <v>123</v>
      </c>
      <c r="W10" s="30">
        <f>I10/100*D10</f>
        <v>0</v>
      </c>
      <c r="X10" s="30">
        <f>J10/100*D10</f>
        <v>3.9998</v>
      </c>
      <c r="Y10" s="30">
        <f>K10/100*D10</f>
        <v>6.0004</v>
      </c>
      <c r="Z10" s="30">
        <f>L10/100*D10</f>
        <v>3.9998</v>
      </c>
    </row>
    <row r="11" spans="1:26" ht="21" customHeight="1">
      <c r="A11" s="41">
        <v>5</v>
      </c>
      <c r="B11" s="55" t="s">
        <v>35</v>
      </c>
      <c r="C11" s="50">
        <v>124</v>
      </c>
      <c r="D11" s="50">
        <v>114</v>
      </c>
      <c r="E11" s="28">
        <f t="shared" si="0"/>
        <v>91.93548387096774</v>
      </c>
      <c r="F11" s="51">
        <v>4.1</v>
      </c>
      <c r="G11" s="28">
        <f>(W11*2+X11*3+Y11*4+Z11*5)/D11</f>
        <v>4.3246</v>
      </c>
      <c r="H11" s="26" t="s">
        <v>63</v>
      </c>
      <c r="I11" s="51">
        <v>0</v>
      </c>
      <c r="J11" s="51">
        <v>6.14</v>
      </c>
      <c r="K11" s="51">
        <v>55.26</v>
      </c>
      <c r="L11" s="51">
        <v>38.6</v>
      </c>
      <c r="M11" s="20">
        <f>100-I11</f>
        <v>100</v>
      </c>
      <c r="N11" s="20">
        <f t="shared" si="1"/>
        <v>93.86</v>
      </c>
      <c r="O11" s="21">
        <v>7.02</v>
      </c>
      <c r="P11" s="29">
        <v>65.79</v>
      </c>
      <c r="Q11" s="29">
        <v>27.19</v>
      </c>
      <c r="R11" s="14">
        <v>1</v>
      </c>
      <c r="S11" s="15">
        <v>1</v>
      </c>
      <c r="T11" s="18" t="s">
        <v>67</v>
      </c>
      <c r="U11" s="19" t="s">
        <v>97</v>
      </c>
      <c r="V11" s="72" t="s">
        <v>123</v>
      </c>
      <c r="W11" s="30">
        <f>I11/100*D11</f>
        <v>0</v>
      </c>
      <c r="X11" s="30">
        <f>J11/100*D11</f>
        <v>6.999599999999999</v>
      </c>
      <c r="Y11" s="30">
        <f>K11/100*D11</f>
        <v>62.996399999999994</v>
      </c>
      <c r="Z11" s="30">
        <f>L11/100*D11</f>
        <v>44.004</v>
      </c>
    </row>
    <row r="12" spans="1:26" ht="15">
      <c r="A12" s="41">
        <v>6</v>
      </c>
      <c r="B12" s="60" t="s">
        <v>37</v>
      </c>
      <c r="C12" s="22">
        <v>13</v>
      </c>
      <c r="D12" s="50">
        <v>12</v>
      </c>
      <c r="E12" s="28">
        <f t="shared" si="0"/>
        <v>92.3076923076923</v>
      </c>
      <c r="F12" s="51">
        <v>4.1</v>
      </c>
      <c r="G12" s="28">
        <f aca="true" t="shared" si="2" ref="G12:G38">(W12*2+X12*3+Y12*4+Z12*5)/D12</f>
        <v>4.166666666666667</v>
      </c>
      <c r="H12" s="65" t="s">
        <v>63</v>
      </c>
      <c r="I12" s="51">
        <v>0</v>
      </c>
      <c r="J12" s="51">
        <v>8.33</v>
      </c>
      <c r="K12" s="51">
        <v>66.67</v>
      </c>
      <c r="L12" s="51">
        <v>25</v>
      </c>
      <c r="M12" s="20">
        <f aca="true" t="shared" si="3" ref="M12:M38">100-I12</f>
        <v>100</v>
      </c>
      <c r="N12" s="20">
        <f t="shared" si="1"/>
        <v>91.67</v>
      </c>
      <c r="O12" s="22">
        <v>8.33</v>
      </c>
      <c r="P12" s="22">
        <v>91.67</v>
      </c>
      <c r="Q12" s="22">
        <v>0</v>
      </c>
      <c r="R12" s="14">
        <v>1</v>
      </c>
      <c r="S12" s="15">
        <v>1</v>
      </c>
      <c r="T12" s="68" t="s">
        <v>68</v>
      </c>
      <c r="U12" s="68" t="s">
        <v>98</v>
      </c>
      <c r="V12" s="72" t="s">
        <v>123</v>
      </c>
      <c r="W12" s="22">
        <v>0</v>
      </c>
      <c r="X12" s="22">
        <v>1</v>
      </c>
      <c r="Y12" s="22">
        <v>8</v>
      </c>
      <c r="Z12" s="69">
        <v>3</v>
      </c>
    </row>
    <row r="13" spans="1:26" ht="15">
      <c r="A13" s="41">
        <v>7</v>
      </c>
      <c r="B13" s="57" t="s">
        <v>36</v>
      </c>
      <c r="C13" s="22">
        <v>15</v>
      </c>
      <c r="D13" s="50">
        <v>15</v>
      </c>
      <c r="E13" s="28">
        <f t="shared" si="0"/>
        <v>100</v>
      </c>
      <c r="F13" s="51">
        <v>4.2</v>
      </c>
      <c r="G13" s="28">
        <f t="shared" si="2"/>
        <v>3.7333333333333334</v>
      </c>
      <c r="H13" s="41" t="s">
        <v>62</v>
      </c>
      <c r="I13" s="51">
        <v>0</v>
      </c>
      <c r="J13" s="51">
        <v>26.67</v>
      </c>
      <c r="K13" s="51">
        <v>73.33</v>
      </c>
      <c r="L13" s="51">
        <v>0</v>
      </c>
      <c r="M13" s="20">
        <f t="shared" si="3"/>
        <v>100</v>
      </c>
      <c r="N13" s="20">
        <f aca="true" t="shared" si="4" ref="N13:N39">K13+L13</f>
        <v>73.33</v>
      </c>
      <c r="O13" s="22">
        <v>0</v>
      </c>
      <c r="P13" s="22">
        <v>100</v>
      </c>
      <c r="Q13" s="22">
        <v>0</v>
      </c>
      <c r="R13" s="14">
        <v>1</v>
      </c>
      <c r="S13" s="15">
        <v>1</v>
      </c>
      <c r="T13" s="68" t="s">
        <v>69</v>
      </c>
      <c r="U13" s="68" t="s">
        <v>99</v>
      </c>
      <c r="V13" s="72" t="s">
        <v>123</v>
      </c>
      <c r="W13" s="22">
        <v>0</v>
      </c>
      <c r="X13" s="22">
        <v>4</v>
      </c>
      <c r="Y13" s="22">
        <v>11</v>
      </c>
      <c r="Z13" s="22">
        <v>0</v>
      </c>
    </row>
    <row r="14" spans="1:26" ht="15">
      <c r="A14" s="41">
        <v>8</v>
      </c>
      <c r="B14" s="57" t="s">
        <v>32</v>
      </c>
      <c r="C14" s="22">
        <v>77</v>
      </c>
      <c r="D14" s="50">
        <v>68</v>
      </c>
      <c r="E14" s="28">
        <f t="shared" si="0"/>
        <v>88.31168831168831</v>
      </c>
      <c r="F14" s="51">
        <v>4.5</v>
      </c>
      <c r="G14" s="28">
        <f t="shared" si="2"/>
        <v>4.323529411764706</v>
      </c>
      <c r="H14" s="41" t="s">
        <v>62</v>
      </c>
      <c r="I14" s="51">
        <v>0</v>
      </c>
      <c r="J14" s="51">
        <v>4.41</v>
      </c>
      <c r="K14" s="51">
        <v>58.82</v>
      </c>
      <c r="L14" s="51">
        <v>36.76</v>
      </c>
      <c r="M14" s="20">
        <f t="shared" si="3"/>
        <v>100</v>
      </c>
      <c r="N14" s="20">
        <f t="shared" si="4"/>
        <v>95.58</v>
      </c>
      <c r="O14" s="22">
        <v>17.65</v>
      </c>
      <c r="P14" s="22">
        <v>79.41</v>
      </c>
      <c r="Q14" s="22">
        <v>2.94</v>
      </c>
      <c r="R14" s="14">
        <v>1</v>
      </c>
      <c r="S14" s="15">
        <v>1</v>
      </c>
      <c r="T14" s="68" t="s">
        <v>70</v>
      </c>
      <c r="U14" s="68" t="s">
        <v>100</v>
      </c>
      <c r="V14" s="72" t="s">
        <v>123</v>
      </c>
      <c r="W14" s="22">
        <v>0</v>
      </c>
      <c r="X14" s="22">
        <v>3</v>
      </c>
      <c r="Y14" s="22">
        <v>40</v>
      </c>
      <c r="Z14" s="22">
        <v>25</v>
      </c>
    </row>
    <row r="15" spans="1:26" ht="15">
      <c r="A15" s="41">
        <v>9</v>
      </c>
      <c r="B15" s="57" t="s">
        <v>38</v>
      </c>
      <c r="C15" s="22">
        <v>11</v>
      </c>
      <c r="D15" s="50">
        <v>9</v>
      </c>
      <c r="E15" s="28">
        <f t="shared" si="0"/>
        <v>81.81818181818183</v>
      </c>
      <c r="F15" s="51">
        <v>4.2</v>
      </c>
      <c r="G15" s="28">
        <f t="shared" si="2"/>
        <v>4.444444444444445</v>
      </c>
      <c r="H15" s="41" t="s">
        <v>63</v>
      </c>
      <c r="I15" s="51">
        <v>0</v>
      </c>
      <c r="J15" s="51">
        <v>0</v>
      </c>
      <c r="K15" s="51">
        <v>55.56</v>
      </c>
      <c r="L15" s="51">
        <v>44.44</v>
      </c>
      <c r="M15" s="20">
        <f t="shared" si="3"/>
        <v>100</v>
      </c>
      <c r="N15" s="20">
        <f t="shared" si="4"/>
        <v>100</v>
      </c>
      <c r="O15" s="22">
        <v>0</v>
      </c>
      <c r="P15" s="22">
        <v>100</v>
      </c>
      <c r="Q15" s="22">
        <v>0</v>
      </c>
      <c r="R15" s="14">
        <v>1</v>
      </c>
      <c r="S15" s="15">
        <v>1</v>
      </c>
      <c r="T15" s="68" t="s">
        <v>73</v>
      </c>
      <c r="U15" s="68" t="s">
        <v>101</v>
      </c>
      <c r="V15" s="72" t="s">
        <v>123</v>
      </c>
      <c r="W15" s="22">
        <v>0</v>
      </c>
      <c r="X15" s="22">
        <v>0</v>
      </c>
      <c r="Y15" s="22">
        <v>5</v>
      </c>
      <c r="Z15" s="22">
        <v>4</v>
      </c>
    </row>
    <row r="16" spans="1:26" ht="15">
      <c r="A16" s="41">
        <v>10</v>
      </c>
      <c r="B16" s="57" t="s">
        <v>39</v>
      </c>
      <c r="C16" s="22">
        <v>60</v>
      </c>
      <c r="D16" s="50">
        <v>46</v>
      </c>
      <c r="E16" s="28">
        <f t="shared" si="0"/>
        <v>76.66666666666667</v>
      </c>
      <c r="F16" s="51">
        <v>3.9</v>
      </c>
      <c r="G16" s="28">
        <f t="shared" si="2"/>
        <v>4.021739130434782</v>
      </c>
      <c r="H16" s="41" t="s">
        <v>63</v>
      </c>
      <c r="I16" s="51">
        <v>0</v>
      </c>
      <c r="J16" s="51">
        <v>19.57</v>
      </c>
      <c r="K16" s="51">
        <v>58.7</v>
      </c>
      <c r="L16" s="51">
        <v>21.74</v>
      </c>
      <c r="M16" s="20">
        <f t="shared" si="3"/>
        <v>100</v>
      </c>
      <c r="N16" s="20">
        <f t="shared" si="4"/>
        <v>80.44</v>
      </c>
      <c r="O16" s="22">
        <v>0</v>
      </c>
      <c r="P16" s="22">
        <v>100</v>
      </c>
      <c r="Q16" s="22">
        <v>0</v>
      </c>
      <c r="R16" s="14">
        <v>1</v>
      </c>
      <c r="S16" s="15">
        <v>1</v>
      </c>
      <c r="T16" s="68" t="s">
        <v>71</v>
      </c>
      <c r="U16" s="68" t="s">
        <v>102</v>
      </c>
      <c r="V16" s="72" t="s">
        <v>123</v>
      </c>
      <c r="W16" s="22">
        <v>0</v>
      </c>
      <c r="X16" s="22">
        <v>9</v>
      </c>
      <c r="Y16" s="22">
        <v>27</v>
      </c>
      <c r="Z16" s="22">
        <v>10</v>
      </c>
    </row>
    <row r="17" spans="1:26" ht="15">
      <c r="A17" s="41">
        <v>11</v>
      </c>
      <c r="B17" s="57" t="s">
        <v>40</v>
      </c>
      <c r="C17" s="22">
        <v>120</v>
      </c>
      <c r="D17" s="50">
        <v>113</v>
      </c>
      <c r="E17" s="28">
        <f t="shared" si="0"/>
        <v>94.16666666666667</v>
      </c>
      <c r="F17" s="51">
        <v>4</v>
      </c>
      <c r="G17" s="28">
        <f t="shared" si="2"/>
        <v>4.070796460176991</v>
      </c>
      <c r="H17" s="41" t="s">
        <v>63</v>
      </c>
      <c r="I17" s="51">
        <v>0</v>
      </c>
      <c r="J17" s="51">
        <v>15.04</v>
      </c>
      <c r="K17" s="51">
        <v>62.83</v>
      </c>
      <c r="L17" s="51">
        <v>22.12</v>
      </c>
      <c r="M17" s="20">
        <f t="shared" si="3"/>
        <v>100</v>
      </c>
      <c r="N17" s="20">
        <f t="shared" si="4"/>
        <v>84.95</v>
      </c>
      <c r="O17" s="22">
        <v>0.88</v>
      </c>
      <c r="P17" s="22">
        <v>96.46</v>
      </c>
      <c r="Q17" s="22">
        <v>2.65</v>
      </c>
      <c r="R17" s="14">
        <v>1</v>
      </c>
      <c r="S17" s="15">
        <v>1</v>
      </c>
      <c r="T17" s="68" t="s">
        <v>72</v>
      </c>
      <c r="U17" s="68" t="s">
        <v>103</v>
      </c>
      <c r="V17" s="72" t="s">
        <v>123</v>
      </c>
      <c r="W17" s="22">
        <v>0</v>
      </c>
      <c r="X17" s="22">
        <v>17</v>
      </c>
      <c r="Y17" s="22">
        <v>71</v>
      </c>
      <c r="Z17" s="22">
        <v>25</v>
      </c>
    </row>
    <row r="18" spans="1:26" ht="15">
      <c r="A18" s="41">
        <v>12</v>
      </c>
      <c r="B18" s="57" t="s">
        <v>41</v>
      </c>
      <c r="C18" s="22">
        <v>78</v>
      </c>
      <c r="D18" s="50">
        <v>73</v>
      </c>
      <c r="E18" s="28">
        <f t="shared" si="0"/>
        <v>93.58974358974359</v>
      </c>
      <c r="F18" s="51">
        <v>4.5</v>
      </c>
      <c r="G18" s="28">
        <f t="shared" si="2"/>
        <v>4.534246575342466</v>
      </c>
      <c r="H18" s="41" t="s">
        <v>124</v>
      </c>
      <c r="I18" s="51">
        <v>0</v>
      </c>
      <c r="J18" s="51">
        <v>1.37</v>
      </c>
      <c r="K18" s="51">
        <v>43.84</v>
      </c>
      <c r="L18" s="51">
        <v>54.79</v>
      </c>
      <c r="M18" s="20">
        <f t="shared" si="3"/>
        <v>100</v>
      </c>
      <c r="N18" s="20">
        <f t="shared" si="4"/>
        <v>98.63</v>
      </c>
      <c r="O18" s="22">
        <v>12.33</v>
      </c>
      <c r="P18" s="22">
        <v>80.82</v>
      </c>
      <c r="Q18" s="22">
        <v>6.85</v>
      </c>
      <c r="R18" s="14">
        <v>1</v>
      </c>
      <c r="S18" s="15">
        <v>1</v>
      </c>
      <c r="T18" s="71" t="s">
        <v>86</v>
      </c>
      <c r="U18" s="68" t="s">
        <v>104</v>
      </c>
      <c r="V18" s="72" t="s">
        <v>123</v>
      </c>
      <c r="W18" s="22">
        <v>0</v>
      </c>
      <c r="X18" s="22">
        <v>1</v>
      </c>
      <c r="Y18" s="22">
        <v>32</v>
      </c>
      <c r="Z18" s="22">
        <v>40</v>
      </c>
    </row>
    <row r="19" spans="1:26" ht="15">
      <c r="A19" s="41">
        <v>13</v>
      </c>
      <c r="B19" s="57" t="s">
        <v>42</v>
      </c>
      <c r="C19" s="22">
        <v>62</v>
      </c>
      <c r="D19" s="50">
        <v>58</v>
      </c>
      <c r="E19" s="28">
        <f t="shared" si="0"/>
        <v>93.54838709677419</v>
      </c>
      <c r="F19" s="51">
        <v>4.3</v>
      </c>
      <c r="G19" s="28">
        <f t="shared" si="2"/>
        <v>4.275862068965517</v>
      </c>
      <c r="H19" s="41" t="s">
        <v>124</v>
      </c>
      <c r="I19" s="51">
        <v>0</v>
      </c>
      <c r="J19" s="51">
        <v>17.24</v>
      </c>
      <c r="K19" s="51">
        <v>37.93</v>
      </c>
      <c r="L19" s="51">
        <v>44.83</v>
      </c>
      <c r="M19" s="20">
        <f t="shared" si="3"/>
        <v>100</v>
      </c>
      <c r="N19" s="20">
        <f t="shared" si="4"/>
        <v>82.75999999999999</v>
      </c>
      <c r="O19" s="22">
        <v>5.17</v>
      </c>
      <c r="P19" s="22">
        <v>86.21</v>
      </c>
      <c r="Q19" s="22">
        <v>8.62</v>
      </c>
      <c r="R19" s="14">
        <v>1</v>
      </c>
      <c r="S19" s="15">
        <v>1</v>
      </c>
      <c r="T19" s="68" t="s">
        <v>72</v>
      </c>
      <c r="U19" s="68" t="s">
        <v>105</v>
      </c>
      <c r="V19" s="72" t="s">
        <v>123</v>
      </c>
      <c r="W19" s="22">
        <v>0</v>
      </c>
      <c r="X19" s="22">
        <v>10</v>
      </c>
      <c r="Y19" s="22">
        <v>22</v>
      </c>
      <c r="Z19" s="22">
        <v>26</v>
      </c>
    </row>
    <row r="20" spans="1:26" ht="15">
      <c r="A20" s="41">
        <v>14</v>
      </c>
      <c r="B20" s="57" t="s">
        <v>43</v>
      </c>
      <c r="C20" s="22">
        <v>74</v>
      </c>
      <c r="D20" s="50">
        <v>71</v>
      </c>
      <c r="E20" s="28">
        <f t="shared" si="0"/>
        <v>95.94594594594594</v>
      </c>
      <c r="F20" s="51">
        <v>3.9</v>
      </c>
      <c r="G20" s="28">
        <f t="shared" si="2"/>
        <v>4.211267605633803</v>
      </c>
      <c r="H20" s="41" t="s">
        <v>63</v>
      </c>
      <c r="I20" s="51">
        <v>0</v>
      </c>
      <c r="J20" s="51">
        <v>12.68</v>
      </c>
      <c r="K20" s="51">
        <v>53.52</v>
      </c>
      <c r="L20" s="51">
        <v>33.8</v>
      </c>
      <c r="M20" s="20">
        <f t="shared" si="3"/>
        <v>100</v>
      </c>
      <c r="N20" s="20">
        <f t="shared" si="4"/>
        <v>87.32</v>
      </c>
      <c r="O20" s="22">
        <v>0</v>
      </c>
      <c r="P20" s="22">
        <v>100</v>
      </c>
      <c r="Q20" s="22">
        <v>0</v>
      </c>
      <c r="R20" s="14">
        <v>1</v>
      </c>
      <c r="S20" s="15">
        <v>1</v>
      </c>
      <c r="T20" s="68" t="s">
        <v>72</v>
      </c>
      <c r="U20" s="68" t="s">
        <v>105</v>
      </c>
      <c r="V20" s="72" t="s">
        <v>123</v>
      </c>
      <c r="W20" s="22">
        <v>0</v>
      </c>
      <c r="X20" s="22">
        <v>9</v>
      </c>
      <c r="Y20" s="22">
        <v>38</v>
      </c>
      <c r="Z20" s="22">
        <v>24</v>
      </c>
    </row>
    <row r="21" spans="1:26" ht="15">
      <c r="A21" s="41">
        <v>15</v>
      </c>
      <c r="B21" s="57" t="s">
        <v>44</v>
      </c>
      <c r="C21" s="22">
        <v>7</v>
      </c>
      <c r="D21" s="50">
        <v>7</v>
      </c>
      <c r="E21" s="28">
        <f t="shared" si="0"/>
        <v>100</v>
      </c>
      <c r="F21" s="51">
        <v>4.2</v>
      </c>
      <c r="G21" s="28">
        <f t="shared" si="2"/>
        <v>4.285714285714286</v>
      </c>
      <c r="H21" s="41" t="s">
        <v>63</v>
      </c>
      <c r="I21" s="51">
        <v>0</v>
      </c>
      <c r="J21" s="51">
        <v>28.57</v>
      </c>
      <c r="K21" s="51">
        <v>14.29</v>
      </c>
      <c r="L21" s="51">
        <v>57.14</v>
      </c>
      <c r="M21" s="20">
        <f t="shared" si="3"/>
        <v>100</v>
      </c>
      <c r="N21" s="20">
        <f t="shared" si="4"/>
        <v>71.43</v>
      </c>
      <c r="O21" s="22">
        <v>0</v>
      </c>
      <c r="P21" s="22">
        <v>100</v>
      </c>
      <c r="Q21" s="22">
        <v>0</v>
      </c>
      <c r="R21" s="14">
        <v>1</v>
      </c>
      <c r="S21" s="15">
        <v>1</v>
      </c>
      <c r="T21" s="68" t="s">
        <v>74</v>
      </c>
      <c r="U21" s="68" t="s">
        <v>106</v>
      </c>
      <c r="V21" s="72" t="s">
        <v>123</v>
      </c>
      <c r="W21" s="22">
        <v>0</v>
      </c>
      <c r="X21" s="22">
        <v>2</v>
      </c>
      <c r="Y21" s="22">
        <v>1</v>
      </c>
      <c r="Z21" s="22">
        <v>4</v>
      </c>
    </row>
    <row r="22" spans="1:26" ht="15">
      <c r="A22" s="41">
        <v>16</v>
      </c>
      <c r="B22" s="57" t="s">
        <v>45</v>
      </c>
      <c r="C22" s="22">
        <v>3</v>
      </c>
      <c r="D22" s="50">
        <v>3</v>
      </c>
      <c r="E22" s="28">
        <f t="shared" si="0"/>
        <v>100</v>
      </c>
      <c r="F22" s="51">
        <v>3.6</v>
      </c>
      <c r="G22" s="28">
        <f t="shared" si="2"/>
        <v>3.6666666666666665</v>
      </c>
      <c r="H22" s="41" t="s">
        <v>63</v>
      </c>
      <c r="I22" s="51">
        <v>0</v>
      </c>
      <c r="J22" s="51">
        <v>33.33</v>
      </c>
      <c r="K22" s="51">
        <v>66.67</v>
      </c>
      <c r="L22" s="51">
        <v>0</v>
      </c>
      <c r="M22" s="20">
        <f t="shared" si="3"/>
        <v>100</v>
      </c>
      <c r="N22" s="20">
        <f t="shared" si="4"/>
        <v>66.67</v>
      </c>
      <c r="O22" s="22">
        <v>0</v>
      </c>
      <c r="P22" s="22">
        <v>100</v>
      </c>
      <c r="Q22" s="22">
        <v>0</v>
      </c>
      <c r="R22" s="14">
        <v>1</v>
      </c>
      <c r="S22" s="15">
        <v>1</v>
      </c>
      <c r="T22" s="68" t="s">
        <v>75</v>
      </c>
      <c r="U22" s="68" t="s">
        <v>107</v>
      </c>
      <c r="V22" s="72" t="s">
        <v>123</v>
      </c>
      <c r="W22" s="22">
        <v>0</v>
      </c>
      <c r="X22" s="22">
        <v>1</v>
      </c>
      <c r="Y22" s="22">
        <v>2</v>
      </c>
      <c r="Z22" s="22">
        <v>0</v>
      </c>
    </row>
    <row r="23" spans="1:26" ht="15">
      <c r="A23" s="41">
        <v>17</v>
      </c>
      <c r="B23" s="57" t="s">
        <v>46</v>
      </c>
      <c r="C23" s="22">
        <v>3</v>
      </c>
      <c r="D23" s="50">
        <v>3</v>
      </c>
      <c r="E23" s="28">
        <f t="shared" si="0"/>
        <v>100</v>
      </c>
      <c r="F23" s="51">
        <v>3.9</v>
      </c>
      <c r="G23" s="28">
        <f t="shared" si="2"/>
        <v>4</v>
      </c>
      <c r="H23" s="41" t="s">
        <v>63</v>
      </c>
      <c r="I23" s="51">
        <v>0</v>
      </c>
      <c r="J23" s="51">
        <v>0</v>
      </c>
      <c r="K23" s="51">
        <v>100</v>
      </c>
      <c r="L23" s="51">
        <v>0</v>
      </c>
      <c r="M23" s="20">
        <f t="shared" si="3"/>
        <v>100</v>
      </c>
      <c r="N23" s="20">
        <f t="shared" si="4"/>
        <v>100</v>
      </c>
      <c r="O23" s="22">
        <v>0</v>
      </c>
      <c r="P23" s="22">
        <v>100</v>
      </c>
      <c r="Q23" s="22">
        <v>0</v>
      </c>
      <c r="R23" s="14">
        <v>1</v>
      </c>
      <c r="S23" s="15">
        <v>1</v>
      </c>
      <c r="T23" s="68" t="s">
        <v>76</v>
      </c>
      <c r="U23" s="68" t="s">
        <v>108</v>
      </c>
      <c r="V23" s="72" t="s">
        <v>123</v>
      </c>
      <c r="W23" s="22">
        <v>0</v>
      </c>
      <c r="X23" s="22">
        <v>0</v>
      </c>
      <c r="Y23" s="22">
        <v>3</v>
      </c>
      <c r="Z23" s="22">
        <v>0</v>
      </c>
    </row>
    <row r="24" spans="1:26" ht="15">
      <c r="A24" s="41">
        <v>18</v>
      </c>
      <c r="B24" s="57" t="s">
        <v>47</v>
      </c>
      <c r="C24" s="22">
        <v>8</v>
      </c>
      <c r="D24" s="50">
        <v>6</v>
      </c>
      <c r="E24" s="28">
        <f t="shared" si="0"/>
        <v>75</v>
      </c>
      <c r="F24" s="51">
        <v>4</v>
      </c>
      <c r="G24" s="28">
        <f t="shared" si="2"/>
        <v>3.6666666666666665</v>
      </c>
      <c r="H24" s="41" t="s">
        <v>62</v>
      </c>
      <c r="I24" s="51">
        <v>0</v>
      </c>
      <c r="J24" s="51">
        <v>33.33</v>
      </c>
      <c r="K24" s="51">
        <v>66.67</v>
      </c>
      <c r="L24" s="51">
        <v>0</v>
      </c>
      <c r="M24" s="20">
        <f t="shared" si="3"/>
        <v>100</v>
      </c>
      <c r="N24" s="20">
        <f t="shared" si="4"/>
        <v>66.67</v>
      </c>
      <c r="O24" s="22">
        <v>0</v>
      </c>
      <c r="P24" s="22">
        <v>83.33</v>
      </c>
      <c r="Q24" s="22">
        <v>16.67</v>
      </c>
      <c r="R24" s="14">
        <v>1</v>
      </c>
      <c r="S24" s="15">
        <v>1</v>
      </c>
      <c r="T24" s="68" t="s">
        <v>77</v>
      </c>
      <c r="U24" s="68" t="s">
        <v>109</v>
      </c>
      <c r="V24" s="72" t="s">
        <v>123</v>
      </c>
      <c r="W24" s="22">
        <v>0</v>
      </c>
      <c r="X24" s="22">
        <v>2</v>
      </c>
      <c r="Y24" s="22">
        <v>4</v>
      </c>
      <c r="Z24" s="22">
        <v>0</v>
      </c>
    </row>
    <row r="25" spans="1:26" ht="15">
      <c r="A25" s="41">
        <v>19</v>
      </c>
      <c r="B25" s="57" t="s">
        <v>48</v>
      </c>
      <c r="C25" s="22">
        <v>20</v>
      </c>
      <c r="D25" s="50">
        <v>13</v>
      </c>
      <c r="E25" s="28">
        <f t="shared" si="0"/>
        <v>65</v>
      </c>
      <c r="F25" s="51">
        <v>4.4</v>
      </c>
      <c r="G25" s="28">
        <f t="shared" si="2"/>
        <v>4</v>
      </c>
      <c r="H25" s="41" t="s">
        <v>62</v>
      </c>
      <c r="I25" s="51">
        <v>0</v>
      </c>
      <c r="J25" s="51">
        <v>23.08</v>
      </c>
      <c r="K25" s="51">
        <v>53.85</v>
      </c>
      <c r="L25" s="51">
        <v>23.08</v>
      </c>
      <c r="M25" s="20">
        <f t="shared" si="3"/>
        <v>100</v>
      </c>
      <c r="N25" s="20">
        <f t="shared" si="4"/>
        <v>76.93</v>
      </c>
      <c r="O25" s="22">
        <v>7.69</v>
      </c>
      <c r="P25" s="22">
        <v>84.62</v>
      </c>
      <c r="Q25" s="22">
        <v>7.69</v>
      </c>
      <c r="R25" s="14">
        <v>1</v>
      </c>
      <c r="S25" s="15">
        <v>1</v>
      </c>
      <c r="T25" s="68" t="s">
        <v>78</v>
      </c>
      <c r="U25" s="68" t="s">
        <v>110</v>
      </c>
      <c r="V25" s="72" t="s">
        <v>123</v>
      </c>
      <c r="W25" s="22">
        <v>0</v>
      </c>
      <c r="X25" s="22">
        <v>3</v>
      </c>
      <c r="Y25" s="22">
        <v>7</v>
      </c>
      <c r="Z25" s="22">
        <v>3</v>
      </c>
    </row>
    <row r="26" spans="1:26" ht="15">
      <c r="A26" s="41">
        <v>20</v>
      </c>
      <c r="B26" s="57" t="s">
        <v>49</v>
      </c>
      <c r="C26" s="22">
        <v>5</v>
      </c>
      <c r="D26" s="50">
        <v>4</v>
      </c>
      <c r="E26" s="28">
        <f t="shared" si="0"/>
        <v>80</v>
      </c>
      <c r="F26" s="51">
        <v>4.3</v>
      </c>
      <c r="G26" s="28">
        <f t="shared" si="2"/>
        <v>4</v>
      </c>
      <c r="H26" s="41" t="s">
        <v>62</v>
      </c>
      <c r="I26" s="51">
        <v>0</v>
      </c>
      <c r="J26" s="51">
        <v>0</v>
      </c>
      <c r="K26" s="51">
        <v>100</v>
      </c>
      <c r="L26" s="51">
        <v>0</v>
      </c>
      <c r="M26" s="20">
        <f t="shared" si="3"/>
        <v>100</v>
      </c>
      <c r="N26" s="20">
        <f t="shared" si="4"/>
        <v>100</v>
      </c>
      <c r="O26" s="22">
        <v>0</v>
      </c>
      <c r="P26" s="22">
        <v>100</v>
      </c>
      <c r="Q26" s="22">
        <v>0</v>
      </c>
      <c r="R26" s="14">
        <v>1</v>
      </c>
      <c r="S26" s="15">
        <v>1</v>
      </c>
      <c r="T26" s="68" t="s">
        <v>79</v>
      </c>
      <c r="U26" s="68" t="s">
        <v>111</v>
      </c>
      <c r="V26" s="72" t="s">
        <v>123</v>
      </c>
      <c r="W26" s="22">
        <v>0</v>
      </c>
      <c r="X26" s="22">
        <v>0</v>
      </c>
      <c r="Y26" s="22">
        <v>4</v>
      </c>
      <c r="Z26" s="22">
        <v>0</v>
      </c>
    </row>
    <row r="27" spans="1:26" ht="15">
      <c r="A27" s="41">
        <v>21</v>
      </c>
      <c r="B27" s="57" t="s">
        <v>50</v>
      </c>
      <c r="C27" s="22">
        <v>11</v>
      </c>
      <c r="D27" s="50">
        <v>8</v>
      </c>
      <c r="E27" s="28">
        <f t="shared" si="0"/>
        <v>72.72727272727273</v>
      </c>
      <c r="F27" s="51">
        <v>3.3</v>
      </c>
      <c r="G27" s="28">
        <f t="shared" si="2"/>
        <v>4</v>
      </c>
      <c r="H27" s="41" t="s">
        <v>63</v>
      </c>
      <c r="I27" s="51">
        <v>0</v>
      </c>
      <c r="J27" s="51">
        <v>12.5</v>
      </c>
      <c r="K27" s="51">
        <v>75</v>
      </c>
      <c r="L27" s="51">
        <v>12.5</v>
      </c>
      <c r="M27" s="20">
        <f t="shared" si="3"/>
        <v>100</v>
      </c>
      <c r="N27" s="20">
        <f t="shared" si="4"/>
        <v>87.5</v>
      </c>
      <c r="O27" s="22">
        <v>12.5</v>
      </c>
      <c r="P27" s="22">
        <v>87.5</v>
      </c>
      <c r="Q27" s="22">
        <v>0</v>
      </c>
      <c r="R27" s="14">
        <v>1</v>
      </c>
      <c r="S27" s="15">
        <v>1</v>
      </c>
      <c r="T27" s="68" t="s">
        <v>80</v>
      </c>
      <c r="U27" s="68" t="s">
        <v>112</v>
      </c>
      <c r="V27" s="72" t="s">
        <v>123</v>
      </c>
      <c r="W27" s="22">
        <v>0</v>
      </c>
      <c r="X27" s="22">
        <v>1</v>
      </c>
      <c r="Y27" s="22">
        <v>6</v>
      </c>
      <c r="Z27" s="22">
        <v>1</v>
      </c>
    </row>
    <row r="28" spans="1:26" ht="15">
      <c r="A28" s="41">
        <v>22</v>
      </c>
      <c r="B28" s="57" t="s">
        <v>51</v>
      </c>
      <c r="C28" s="22">
        <v>7</v>
      </c>
      <c r="D28" s="50">
        <v>7</v>
      </c>
      <c r="E28" s="28">
        <f t="shared" si="0"/>
        <v>100</v>
      </c>
      <c r="F28" s="51">
        <v>4.1</v>
      </c>
      <c r="G28" s="28">
        <f t="shared" si="2"/>
        <v>4.142857142857143</v>
      </c>
      <c r="H28" s="41" t="s">
        <v>124</v>
      </c>
      <c r="I28" s="51">
        <v>0</v>
      </c>
      <c r="J28" s="51">
        <v>0</v>
      </c>
      <c r="K28" s="51">
        <v>85.71</v>
      </c>
      <c r="L28" s="51">
        <v>14.29</v>
      </c>
      <c r="M28" s="20">
        <f t="shared" si="3"/>
        <v>100</v>
      </c>
      <c r="N28" s="20">
        <f t="shared" si="4"/>
        <v>100</v>
      </c>
      <c r="O28" s="22">
        <v>0</v>
      </c>
      <c r="P28" s="22">
        <v>100</v>
      </c>
      <c r="Q28" s="22">
        <v>0</v>
      </c>
      <c r="R28" s="14">
        <v>1</v>
      </c>
      <c r="S28" s="15">
        <v>1</v>
      </c>
      <c r="T28" s="68" t="s">
        <v>81</v>
      </c>
      <c r="U28" s="68" t="s">
        <v>113</v>
      </c>
      <c r="V28" s="72" t="s">
        <v>123</v>
      </c>
      <c r="W28" s="22">
        <v>0</v>
      </c>
      <c r="X28" s="22">
        <v>0</v>
      </c>
      <c r="Y28" s="22">
        <v>6</v>
      </c>
      <c r="Z28" s="22">
        <v>1</v>
      </c>
    </row>
    <row r="29" spans="1:26" ht="15">
      <c r="A29" s="41">
        <v>23</v>
      </c>
      <c r="B29" s="57" t="s">
        <v>52</v>
      </c>
      <c r="C29" s="22">
        <v>13</v>
      </c>
      <c r="D29" s="50">
        <v>13</v>
      </c>
      <c r="E29" s="28">
        <f t="shared" si="0"/>
        <v>100</v>
      </c>
      <c r="F29" s="51">
        <v>3.9</v>
      </c>
      <c r="G29" s="28">
        <f t="shared" si="2"/>
        <v>4.384615384615385</v>
      </c>
      <c r="H29" s="41" t="s">
        <v>63</v>
      </c>
      <c r="I29" s="51">
        <v>0</v>
      </c>
      <c r="J29" s="51">
        <v>7.69</v>
      </c>
      <c r="K29" s="51">
        <v>46.15</v>
      </c>
      <c r="L29" s="51">
        <v>46.15</v>
      </c>
      <c r="M29" s="20">
        <f t="shared" si="3"/>
        <v>100</v>
      </c>
      <c r="N29" s="20">
        <f t="shared" si="4"/>
        <v>92.3</v>
      </c>
      <c r="O29" s="22">
        <v>0</v>
      </c>
      <c r="P29" s="22">
        <v>100</v>
      </c>
      <c r="Q29" s="22">
        <v>0</v>
      </c>
      <c r="R29" s="14">
        <v>1</v>
      </c>
      <c r="S29" s="15">
        <v>1</v>
      </c>
      <c r="T29" s="68" t="s">
        <v>82</v>
      </c>
      <c r="U29" s="68" t="s">
        <v>114</v>
      </c>
      <c r="V29" s="72" t="s">
        <v>123</v>
      </c>
      <c r="W29" s="22">
        <v>0</v>
      </c>
      <c r="X29" s="22">
        <v>1</v>
      </c>
      <c r="Y29" s="22">
        <v>6</v>
      </c>
      <c r="Z29" s="22">
        <v>6</v>
      </c>
    </row>
    <row r="30" spans="1:26" ht="15">
      <c r="A30" s="41">
        <v>24</v>
      </c>
      <c r="B30" s="57" t="s">
        <v>53</v>
      </c>
      <c r="C30" s="22">
        <v>5</v>
      </c>
      <c r="D30" s="50">
        <v>4</v>
      </c>
      <c r="E30" s="28">
        <f t="shared" si="0"/>
        <v>80</v>
      </c>
      <c r="F30" s="51">
        <v>4</v>
      </c>
      <c r="G30" s="28">
        <f t="shared" si="2"/>
        <v>4.25</v>
      </c>
      <c r="H30" s="41" t="s">
        <v>63</v>
      </c>
      <c r="I30" s="51">
        <v>0</v>
      </c>
      <c r="J30" s="51">
        <v>0</v>
      </c>
      <c r="K30" s="51">
        <v>75</v>
      </c>
      <c r="L30" s="51">
        <v>25</v>
      </c>
      <c r="M30" s="20">
        <f t="shared" si="3"/>
        <v>100</v>
      </c>
      <c r="N30" s="20">
        <f t="shared" si="4"/>
        <v>100</v>
      </c>
      <c r="O30" s="22">
        <v>0</v>
      </c>
      <c r="P30" s="22">
        <v>100</v>
      </c>
      <c r="Q30" s="22">
        <v>0</v>
      </c>
      <c r="R30" s="14">
        <v>1</v>
      </c>
      <c r="S30" s="15">
        <v>1</v>
      </c>
      <c r="T30" s="68" t="s">
        <v>83</v>
      </c>
      <c r="U30" s="68" t="s">
        <v>115</v>
      </c>
      <c r="V30" s="72" t="s">
        <v>123</v>
      </c>
      <c r="W30" s="22">
        <v>0</v>
      </c>
      <c r="X30" s="22">
        <v>0</v>
      </c>
      <c r="Y30" s="22">
        <v>3</v>
      </c>
      <c r="Z30" s="22">
        <v>1</v>
      </c>
    </row>
    <row r="31" spans="1:26" ht="15">
      <c r="A31" s="41">
        <v>25</v>
      </c>
      <c r="B31" s="57" t="s">
        <v>54</v>
      </c>
      <c r="C31" s="22">
        <v>1</v>
      </c>
      <c r="D31" s="50">
        <v>1</v>
      </c>
      <c r="E31" s="28">
        <f t="shared" si="0"/>
        <v>100</v>
      </c>
      <c r="F31" s="51">
        <v>4.3</v>
      </c>
      <c r="G31" s="28">
        <f t="shared" si="2"/>
        <v>3</v>
      </c>
      <c r="H31" s="41" t="s">
        <v>62</v>
      </c>
      <c r="I31" s="51">
        <v>0</v>
      </c>
      <c r="J31" s="51">
        <v>100</v>
      </c>
      <c r="K31" s="51">
        <v>0</v>
      </c>
      <c r="L31" s="51">
        <v>0</v>
      </c>
      <c r="M31" s="20">
        <f t="shared" si="3"/>
        <v>100</v>
      </c>
      <c r="N31" s="20">
        <f t="shared" si="4"/>
        <v>0</v>
      </c>
      <c r="O31" s="22">
        <v>0</v>
      </c>
      <c r="P31" s="22">
        <v>100</v>
      </c>
      <c r="Q31" s="22">
        <v>0</v>
      </c>
      <c r="R31" s="14">
        <v>1</v>
      </c>
      <c r="S31" s="15">
        <v>1</v>
      </c>
      <c r="T31" s="68" t="s">
        <v>84</v>
      </c>
      <c r="U31" s="68" t="s">
        <v>116</v>
      </c>
      <c r="V31" s="72" t="s">
        <v>123</v>
      </c>
      <c r="W31" s="22">
        <v>0</v>
      </c>
      <c r="X31" s="22">
        <v>1</v>
      </c>
      <c r="Y31" s="22">
        <v>0</v>
      </c>
      <c r="Z31" s="22">
        <v>0</v>
      </c>
    </row>
    <row r="32" spans="1:26" ht="15">
      <c r="A32" s="41">
        <v>26</v>
      </c>
      <c r="B32" s="57" t="s">
        <v>55</v>
      </c>
      <c r="C32" s="22">
        <v>12</v>
      </c>
      <c r="D32" s="50">
        <v>12</v>
      </c>
      <c r="E32" s="28">
        <f t="shared" si="0"/>
        <v>100</v>
      </c>
      <c r="F32" s="51">
        <v>4</v>
      </c>
      <c r="G32" s="28">
        <f t="shared" si="2"/>
        <v>4</v>
      </c>
      <c r="H32" s="41" t="s">
        <v>124</v>
      </c>
      <c r="I32" s="51">
        <v>0</v>
      </c>
      <c r="J32" s="51">
        <v>25</v>
      </c>
      <c r="K32" s="51">
        <v>50</v>
      </c>
      <c r="L32" s="51">
        <v>25</v>
      </c>
      <c r="M32" s="20">
        <f t="shared" si="3"/>
        <v>100</v>
      </c>
      <c r="N32" s="20">
        <f t="shared" si="4"/>
        <v>75</v>
      </c>
      <c r="O32" s="22">
        <v>0</v>
      </c>
      <c r="P32" s="22">
        <v>100</v>
      </c>
      <c r="Q32" s="22">
        <v>0</v>
      </c>
      <c r="R32" s="14">
        <v>1</v>
      </c>
      <c r="S32" s="15">
        <v>1</v>
      </c>
      <c r="T32" s="70" t="s">
        <v>87</v>
      </c>
      <c r="U32" s="68" t="s">
        <v>117</v>
      </c>
      <c r="V32" s="72" t="s">
        <v>123</v>
      </c>
      <c r="W32" s="22">
        <v>0</v>
      </c>
      <c r="X32" s="22">
        <v>3</v>
      </c>
      <c r="Y32" s="22">
        <v>6</v>
      </c>
      <c r="Z32" s="22">
        <v>3</v>
      </c>
    </row>
    <row r="33" spans="1:26" ht="15">
      <c r="A33" s="41">
        <v>27</v>
      </c>
      <c r="B33" s="57" t="s">
        <v>56</v>
      </c>
      <c r="C33" s="22">
        <v>31</v>
      </c>
      <c r="D33" s="50">
        <v>24</v>
      </c>
      <c r="E33" s="28">
        <f t="shared" si="0"/>
        <v>77.41935483870968</v>
      </c>
      <c r="F33" s="51">
        <v>4</v>
      </c>
      <c r="G33" s="28">
        <f t="shared" si="2"/>
        <v>3.9583333333333335</v>
      </c>
      <c r="H33" s="41" t="s">
        <v>124</v>
      </c>
      <c r="I33" s="51">
        <v>0</v>
      </c>
      <c r="J33" s="51">
        <v>29.17</v>
      </c>
      <c r="K33" s="51">
        <v>45.83</v>
      </c>
      <c r="L33" s="51">
        <v>25</v>
      </c>
      <c r="M33" s="20">
        <f t="shared" si="3"/>
        <v>100</v>
      </c>
      <c r="N33" s="20">
        <f t="shared" si="4"/>
        <v>70.83</v>
      </c>
      <c r="O33" s="22">
        <v>4.17</v>
      </c>
      <c r="P33" s="22">
        <v>87.5</v>
      </c>
      <c r="Q33" s="22">
        <v>8.33</v>
      </c>
      <c r="R33" s="14">
        <v>1</v>
      </c>
      <c r="S33" s="15">
        <v>1</v>
      </c>
      <c r="T33" s="68" t="s">
        <v>85</v>
      </c>
      <c r="U33" s="68" t="s">
        <v>118</v>
      </c>
      <c r="V33" s="72" t="s">
        <v>123</v>
      </c>
      <c r="W33" s="22">
        <v>0</v>
      </c>
      <c r="X33" s="22">
        <v>7</v>
      </c>
      <c r="Y33" s="22">
        <v>11</v>
      </c>
      <c r="Z33" s="22">
        <v>6</v>
      </c>
    </row>
    <row r="34" spans="1:26" ht="15">
      <c r="A34" s="41">
        <v>28</v>
      </c>
      <c r="B34" s="57" t="s">
        <v>57</v>
      </c>
      <c r="C34" s="22">
        <v>3</v>
      </c>
      <c r="D34" s="50">
        <v>3</v>
      </c>
      <c r="E34" s="28">
        <f t="shared" si="0"/>
        <v>100</v>
      </c>
      <c r="F34" s="51">
        <v>3.8</v>
      </c>
      <c r="G34" s="28">
        <f t="shared" si="2"/>
        <v>5</v>
      </c>
      <c r="H34" s="41" t="s">
        <v>63</v>
      </c>
      <c r="I34" s="51">
        <v>0</v>
      </c>
      <c r="J34" s="51">
        <v>0</v>
      </c>
      <c r="K34" s="51">
        <v>0</v>
      </c>
      <c r="L34" s="51">
        <v>100</v>
      </c>
      <c r="M34" s="20">
        <f t="shared" si="3"/>
        <v>100</v>
      </c>
      <c r="N34" s="20">
        <f t="shared" si="4"/>
        <v>100</v>
      </c>
      <c r="O34" s="22">
        <v>0</v>
      </c>
      <c r="P34" s="22">
        <v>100</v>
      </c>
      <c r="Q34" s="22">
        <v>0</v>
      </c>
      <c r="R34" s="14">
        <v>1</v>
      </c>
      <c r="S34" s="15">
        <v>1</v>
      </c>
      <c r="T34" s="70" t="s">
        <v>86</v>
      </c>
      <c r="U34" s="68" t="s">
        <v>117</v>
      </c>
      <c r="V34" s="72" t="s">
        <v>123</v>
      </c>
      <c r="W34" s="22">
        <v>0</v>
      </c>
      <c r="X34" s="22">
        <v>0</v>
      </c>
      <c r="Y34" s="22">
        <v>0</v>
      </c>
      <c r="Z34" s="22">
        <v>3</v>
      </c>
    </row>
    <row r="35" spans="1:26" ht="15">
      <c r="A35" s="41">
        <v>29</v>
      </c>
      <c r="B35" s="57" t="s">
        <v>58</v>
      </c>
      <c r="C35" s="22">
        <v>3</v>
      </c>
      <c r="D35" s="50">
        <v>3</v>
      </c>
      <c r="E35" s="28">
        <f t="shared" si="0"/>
        <v>100</v>
      </c>
      <c r="F35" s="51">
        <v>4</v>
      </c>
      <c r="G35" s="28">
        <f t="shared" si="2"/>
        <v>3.6666666666666665</v>
      </c>
      <c r="H35" s="41" t="s">
        <v>62</v>
      </c>
      <c r="I35" s="51">
        <v>0</v>
      </c>
      <c r="J35" s="51">
        <v>33.33</v>
      </c>
      <c r="K35" s="51">
        <v>66.67</v>
      </c>
      <c r="L35" s="51">
        <v>0</v>
      </c>
      <c r="M35" s="20">
        <f t="shared" si="3"/>
        <v>100</v>
      </c>
      <c r="N35" s="20">
        <f t="shared" si="4"/>
        <v>66.67</v>
      </c>
      <c r="O35" s="22">
        <v>0</v>
      </c>
      <c r="P35" s="22">
        <v>100</v>
      </c>
      <c r="Q35" s="22">
        <v>0</v>
      </c>
      <c r="R35" s="14">
        <v>1</v>
      </c>
      <c r="S35" s="15">
        <v>1</v>
      </c>
      <c r="T35" s="68" t="s">
        <v>88</v>
      </c>
      <c r="U35" s="68" t="s">
        <v>119</v>
      </c>
      <c r="V35" s="72" t="s">
        <v>123</v>
      </c>
      <c r="W35" s="22">
        <v>0</v>
      </c>
      <c r="X35" s="22">
        <v>1</v>
      </c>
      <c r="Y35" s="22">
        <v>2</v>
      </c>
      <c r="Z35" s="22">
        <v>0</v>
      </c>
    </row>
    <row r="36" spans="1:26" ht="15">
      <c r="A36" s="41">
        <v>30</v>
      </c>
      <c r="B36" s="57" t="s">
        <v>59</v>
      </c>
      <c r="C36" s="22">
        <v>3</v>
      </c>
      <c r="D36" s="50">
        <v>3</v>
      </c>
      <c r="E36" s="28">
        <f t="shared" si="0"/>
        <v>100</v>
      </c>
      <c r="F36" s="51">
        <v>4</v>
      </c>
      <c r="G36" s="28">
        <f t="shared" si="2"/>
        <v>4.333333333333333</v>
      </c>
      <c r="H36" s="41" t="s">
        <v>63</v>
      </c>
      <c r="I36" s="51">
        <v>0</v>
      </c>
      <c r="J36" s="51">
        <v>0</v>
      </c>
      <c r="K36" s="51">
        <v>66.67</v>
      </c>
      <c r="L36" s="51">
        <v>33.33</v>
      </c>
      <c r="M36" s="20">
        <f t="shared" si="3"/>
        <v>100</v>
      </c>
      <c r="N36" s="20">
        <f t="shared" si="4"/>
        <v>100</v>
      </c>
      <c r="O36" s="22">
        <v>0</v>
      </c>
      <c r="P36" s="22">
        <v>100</v>
      </c>
      <c r="Q36" s="22">
        <v>0</v>
      </c>
      <c r="R36" s="14">
        <v>1</v>
      </c>
      <c r="S36" s="15">
        <v>1</v>
      </c>
      <c r="T36" s="68" t="s">
        <v>89</v>
      </c>
      <c r="U36" s="68" t="s">
        <v>120</v>
      </c>
      <c r="V36" s="72" t="s">
        <v>123</v>
      </c>
      <c r="W36" s="22">
        <v>0</v>
      </c>
      <c r="X36" s="22">
        <v>0</v>
      </c>
      <c r="Y36" s="22">
        <v>2</v>
      </c>
      <c r="Z36" s="22">
        <v>1</v>
      </c>
    </row>
    <row r="37" spans="1:26" ht="15">
      <c r="A37" s="41">
        <v>31</v>
      </c>
      <c r="B37" s="57" t="s">
        <v>60</v>
      </c>
      <c r="C37" s="22">
        <v>5</v>
      </c>
      <c r="D37" s="50">
        <v>5</v>
      </c>
      <c r="E37" s="28">
        <f t="shared" si="0"/>
        <v>100</v>
      </c>
      <c r="F37" s="51">
        <v>3.8</v>
      </c>
      <c r="G37" s="28">
        <f t="shared" si="2"/>
        <v>3.8</v>
      </c>
      <c r="H37" s="41" t="s">
        <v>124</v>
      </c>
      <c r="I37" s="51">
        <v>0</v>
      </c>
      <c r="J37" s="51">
        <v>20</v>
      </c>
      <c r="K37" s="51">
        <v>80</v>
      </c>
      <c r="L37" s="51">
        <v>0</v>
      </c>
      <c r="M37" s="20">
        <f t="shared" si="3"/>
        <v>100</v>
      </c>
      <c r="N37" s="20">
        <f t="shared" si="4"/>
        <v>80</v>
      </c>
      <c r="O37" s="22">
        <v>0</v>
      </c>
      <c r="P37" s="22">
        <v>100</v>
      </c>
      <c r="Q37" s="22">
        <v>0</v>
      </c>
      <c r="R37" s="14">
        <v>1</v>
      </c>
      <c r="S37" s="15">
        <v>1</v>
      </c>
      <c r="T37" s="68" t="s">
        <v>90</v>
      </c>
      <c r="U37" s="68" t="s">
        <v>121</v>
      </c>
      <c r="V37" s="72" t="s">
        <v>123</v>
      </c>
      <c r="W37" s="22">
        <v>0</v>
      </c>
      <c r="X37" s="22">
        <v>1</v>
      </c>
      <c r="Y37" s="22">
        <v>4</v>
      </c>
      <c r="Z37" s="22">
        <v>0</v>
      </c>
    </row>
    <row r="38" spans="1:26" ht="15">
      <c r="A38" s="41">
        <v>32</v>
      </c>
      <c r="B38" s="58" t="s">
        <v>61</v>
      </c>
      <c r="C38" s="22">
        <v>4</v>
      </c>
      <c r="D38" s="48">
        <v>4</v>
      </c>
      <c r="E38" s="28">
        <f t="shared" si="0"/>
        <v>100</v>
      </c>
      <c r="F38" s="51">
        <v>3.8</v>
      </c>
      <c r="G38" s="28">
        <f t="shared" si="2"/>
        <v>4.5</v>
      </c>
      <c r="H38" s="67" t="s">
        <v>63</v>
      </c>
      <c r="I38" s="51">
        <v>0</v>
      </c>
      <c r="J38" s="51">
        <v>0</v>
      </c>
      <c r="K38" s="51">
        <v>50</v>
      </c>
      <c r="L38" s="51">
        <v>50</v>
      </c>
      <c r="M38" s="20">
        <f t="shared" si="3"/>
        <v>100</v>
      </c>
      <c r="N38" s="20">
        <f t="shared" si="4"/>
        <v>100</v>
      </c>
      <c r="O38" s="22">
        <v>0</v>
      </c>
      <c r="P38" s="22">
        <v>100</v>
      </c>
      <c r="Q38" s="22">
        <v>0</v>
      </c>
      <c r="R38" s="14">
        <v>1</v>
      </c>
      <c r="S38" s="15">
        <v>1</v>
      </c>
      <c r="T38" s="68" t="s">
        <v>91</v>
      </c>
      <c r="U38" s="68" t="s">
        <v>122</v>
      </c>
      <c r="V38" s="72" t="s">
        <v>123</v>
      </c>
      <c r="W38" s="22">
        <v>0</v>
      </c>
      <c r="X38" s="22">
        <v>0</v>
      </c>
      <c r="Y38" s="22">
        <v>2</v>
      </c>
      <c r="Z38" s="22">
        <v>2</v>
      </c>
    </row>
    <row r="39" spans="1:26" ht="15">
      <c r="A39" s="41">
        <v>33</v>
      </c>
      <c r="B39" s="59"/>
      <c r="C39" s="56">
        <f>SUM(C7:C38)</f>
        <v>1115</v>
      </c>
      <c r="D39" s="56">
        <f>SUM(D7:D38)</f>
        <v>1024</v>
      </c>
      <c r="E39" s="89">
        <v>91.6</v>
      </c>
      <c r="F39" s="66">
        <v>4</v>
      </c>
      <c r="G39" s="89">
        <v>4</v>
      </c>
      <c r="H39" s="56"/>
      <c r="I39" s="56">
        <f>SUM(I7:I38)</f>
        <v>0</v>
      </c>
      <c r="J39" s="56">
        <v>17.2</v>
      </c>
      <c r="K39" s="56">
        <v>57.4</v>
      </c>
      <c r="L39" s="56">
        <v>25.4</v>
      </c>
      <c r="M39" s="56">
        <v>100</v>
      </c>
      <c r="N39" s="56">
        <f t="shared" si="4"/>
        <v>82.8</v>
      </c>
      <c r="O39" s="90">
        <v>3</v>
      </c>
      <c r="P39" s="90">
        <v>93.6</v>
      </c>
      <c r="Q39" s="90">
        <v>3.8</v>
      </c>
      <c r="R39" s="56"/>
      <c r="S39" s="56"/>
      <c r="T39" s="56"/>
      <c r="U39" s="56"/>
      <c r="V39" s="56"/>
      <c r="W39" s="56">
        <v>0</v>
      </c>
      <c r="X39" s="119">
        <f>SUM(X7:X38)</f>
        <v>142.99669999999998</v>
      </c>
      <c r="Y39" s="119">
        <f>SUM(Y7:Y38)</f>
        <v>571.9953</v>
      </c>
      <c r="Z39" s="119">
        <f>SUM(Z7:Z38)</f>
        <v>309.00800000000004</v>
      </c>
    </row>
    <row r="40" spans="1:26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</sheetData>
  <sheetProtection/>
  <mergeCells count="22">
    <mergeCell ref="C5:C6"/>
    <mergeCell ref="D5:D6"/>
    <mergeCell ref="O5:Q5"/>
    <mergeCell ref="R5:R6"/>
    <mergeCell ref="A1:V1"/>
    <mergeCell ref="A2:V2"/>
    <mergeCell ref="A3:V3"/>
    <mergeCell ref="A4:V4"/>
    <mergeCell ref="A5:A6"/>
    <mergeCell ref="B5:B6"/>
    <mergeCell ref="W5:Z5"/>
    <mergeCell ref="G5:G6"/>
    <mergeCell ref="H5:H6"/>
    <mergeCell ref="I5:L5"/>
    <mergeCell ref="M5:M6"/>
    <mergeCell ref="N5:N6"/>
    <mergeCell ref="U5:U6"/>
    <mergeCell ref="V5:V6"/>
    <mergeCell ref="S5:S6"/>
    <mergeCell ref="T5:T6"/>
    <mergeCell ref="E5:E6"/>
    <mergeCell ref="F5:F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2024-06-26T12:28:43Z</dcterms:modified>
  <cp:category/>
  <cp:version/>
  <cp:contentType/>
  <cp:contentStatus/>
</cp:coreProperties>
</file>