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7596" activeTab="0"/>
  </bookViews>
  <sheets>
    <sheet name="5 класс" sheetId="1" r:id="rId1"/>
    <sheet name="6 класс" sheetId="2" r:id="rId2"/>
    <sheet name="7 класс" sheetId="3" r:id="rId3"/>
    <sheet name="8 класс" sheetId="4" r:id="rId4"/>
  </sheets>
  <definedNames/>
  <calcPr fullCalcOnLoad="1"/>
</workbook>
</file>

<file path=xl/sharedStrings.xml><?xml version="1.0" encoding="utf-8"?>
<sst xmlns="http://schemas.openxmlformats.org/spreadsheetml/2006/main" count="668" uniqueCount="264">
  <si>
    <t>№</t>
  </si>
  <si>
    <t xml:space="preserve">Подтвердили </t>
  </si>
  <si>
    <t xml:space="preserve">Понизили </t>
  </si>
  <si>
    <t xml:space="preserve">Повысили </t>
  </si>
  <si>
    <t xml:space="preserve">Количество  обучающихся в классе, принявших участие в ВПР </t>
  </si>
  <si>
    <t>"2"</t>
  </si>
  <si>
    <t>"3"</t>
  </si>
  <si>
    <t>"4"</t>
  </si>
  <si>
    <t>"5"</t>
  </si>
  <si>
    <t>Общее количество обучающихся в классе во всех параллелях</t>
  </si>
  <si>
    <t>Усеваемость ВПР, в %</t>
  </si>
  <si>
    <t>Качество знаний ВПР, в%</t>
  </si>
  <si>
    <t>Доля обучающихся в классе, принявших участие в ВПР</t>
  </si>
  <si>
    <t>Распределение групп баллов, доля</t>
  </si>
  <si>
    <t>Номера задний, с котрыми не справилось больше 50% обучающихся класса:</t>
  </si>
  <si>
    <t>Темы, требующие дополнитеной проработки ( с котрыми не справилось больше 50% обучающихся класса): № задания - тема</t>
  </si>
  <si>
    <t>Соотнесение результатов за предыдущее полугодие и ВПР  в %</t>
  </si>
  <si>
    <t xml:space="preserve">Соотнесение результатов за ВПР предыдущего и текущего года в % </t>
  </si>
  <si>
    <t xml:space="preserve">Количество привлечённых наблюдателей за процедурой проверки ВПР </t>
  </si>
  <si>
    <r>
      <t xml:space="preserve">Средняя отметка за ВПР в </t>
    </r>
    <r>
      <rPr>
        <sz val="9"/>
        <rFont val="Times New Roman"/>
        <family val="1"/>
      </rPr>
      <t>текущем</t>
    </r>
    <r>
      <rPr>
        <sz val="9"/>
        <color indexed="10"/>
        <rFont val="Times New Roman"/>
        <family val="1"/>
      </rPr>
      <t xml:space="preserve"> </t>
    </r>
    <r>
      <rPr>
        <sz val="9"/>
        <color indexed="8"/>
        <rFont val="Times New Roman"/>
        <family val="1"/>
      </rPr>
      <t xml:space="preserve">учебном году </t>
    </r>
  </si>
  <si>
    <r>
      <t xml:space="preserve">Количество привлечённых </t>
    </r>
    <r>
      <rPr>
        <sz val="9"/>
        <color indexed="8"/>
        <rFont val="Times New Roman"/>
        <family val="1"/>
      </rPr>
      <t xml:space="preserve">наблюдателей за процедурой проведения ВПР </t>
    </r>
  </si>
  <si>
    <t>2023/2024 учебный год</t>
  </si>
  <si>
    <t xml:space="preserve">Карта анализа результатов ВПР обучающихся 7 классов </t>
  </si>
  <si>
    <t xml:space="preserve">Карта анализа результатов ВПР обучающихся 8 классов </t>
  </si>
  <si>
    <r>
      <t xml:space="preserve">Средняя отметка за ВПР в </t>
    </r>
    <r>
      <rPr>
        <sz val="9"/>
        <rFont val="Times New Roman"/>
        <family val="1"/>
      </rPr>
      <t>предыдущем</t>
    </r>
    <r>
      <rPr>
        <sz val="9"/>
        <color indexed="10"/>
        <rFont val="Times New Roman"/>
        <family val="1"/>
      </rPr>
      <t xml:space="preserve"> </t>
    </r>
    <r>
      <rPr>
        <sz val="9"/>
        <color indexed="8"/>
        <rFont val="Times New Roman"/>
        <family val="1"/>
      </rPr>
      <t xml:space="preserve">учебном году </t>
    </r>
  </si>
  <si>
    <t>Мероприятия                    по работе с результатами ВПР</t>
  </si>
  <si>
    <t>количество отметок</t>
  </si>
  <si>
    <t>МБОУ СОШ №2</t>
  </si>
  <si>
    <t>Класс</t>
  </si>
  <si>
    <t xml:space="preserve">Карта анализа результатов ВПР обучающихся 5 классов </t>
  </si>
  <si>
    <t xml:space="preserve">Карта анализа результатов ВПР обучающихся 6 классов </t>
  </si>
  <si>
    <t>Соотнесение отметок за ВПР предыдущего и текущего года ("+" или "-")</t>
  </si>
  <si>
    <t>МР Ишимбайский район Республики Башкортостан</t>
  </si>
  <si>
    <t>по математике</t>
  </si>
  <si>
    <t>ОУ</t>
  </si>
  <si>
    <t>МБОУ СОШ №3</t>
  </si>
  <si>
    <t>МБОУ ООШ №4</t>
  </si>
  <si>
    <t>МБОУ ООШ №5</t>
  </si>
  <si>
    <t>МБОУ СОШ №11</t>
  </si>
  <si>
    <t>МБОУ СОШ №14</t>
  </si>
  <si>
    <t>МБОУ СОШ №15</t>
  </si>
  <si>
    <t>МБОУ СОШ №16</t>
  </si>
  <si>
    <t>МБОУ ООШ №17</t>
  </si>
  <si>
    <t>МБОУ СОШ №18</t>
  </si>
  <si>
    <t>МБОУ СОШ №19</t>
  </si>
  <si>
    <t>МБОУ гимназия №1</t>
  </si>
  <si>
    <t>МБОУ лицей №12</t>
  </si>
  <si>
    <t>МБОУ БГИ №2</t>
  </si>
  <si>
    <t>МБОУ СОШ с.Ахмерово</t>
  </si>
  <si>
    <t>МБОУ СОШ с.Биксяново</t>
  </si>
  <si>
    <t>МБОУ СОШ д.Васильевка</t>
  </si>
  <si>
    <t>МБОУ СОШ с.Верхотор</t>
  </si>
  <si>
    <t>МБОУ СОШ с.Верхнеиткулово</t>
  </si>
  <si>
    <t>МБОУ СОШ с.Ишеево</t>
  </si>
  <si>
    <t>МБОУ СОШ д.Канакаево</t>
  </si>
  <si>
    <t>МБОУ СОШ с.Кинзебулатово</t>
  </si>
  <si>
    <t>МБОУ СОШ с.Кузяново</t>
  </si>
  <si>
    <t>МБОУ СОШ с.Кулгунино</t>
  </si>
  <si>
    <t>МБОУ СОШ с.Макарово</t>
  </si>
  <si>
    <t>МБОУ СОШ с.Нижнеарметово</t>
  </si>
  <si>
    <t>МБОУ СОШ с.Новоаптиково</t>
  </si>
  <si>
    <t>МБОУ СОШ с.Петровское</t>
  </si>
  <si>
    <t>МБОУ СОШ с.Сайраново</t>
  </si>
  <si>
    <t>МБОУ ООШ с.Салихово</t>
  </si>
  <si>
    <t>МБОУ СОШ с.Урман-Бишкадак</t>
  </si>
  <si>
    <t>МБОУ ООШ д.Тимашевка</t>
  </si>
  <si>
    <t>РФ</t>
  </si>
  <si>
    <t>РБ</t>
  </si>
  <si>
    <t>Ишимбайский район</t>
  </si>
  <si>
    <t>-</t>
  </si>
  <si>
    <t>=</t>
  </si>
  <si>
    <t>+</t>
  </si>
  <si>
    <t>3, 5, 7, 9</t>
  </si>
  <si>
    <t>5, 9</t>
  </si>
  <si>
    <t>3, 7, 9</t>
  </si>
  <si>
    <t>5, 7</t>
  </si>
  <si>
    <t>1, 2, 10.1, 10.2</t>
  </si>
  <si>
    <t xml:space="preserve">5, 7, </t>
  </si>
  <si>
    <t>3, 10.2</t>
  </si>
  <si>
    <t>3, 4, 5, 6, 9</t>
  </si>
  <si>
    <t>5, 7,</t>
  </si>
  <si>
    <t>9, 10.1, 10.2</t>
  </si>
  <si>
    <t>3, 5, 9</t>
  </si>
  <si>
    <t>3, 5</t>
  </si>
  <si>
    <t>3, 9, 10.2</t>
  </si>
  <si>
    <t>5, 6, 7, 9, 10.2</t>
  </si>
  <si>
    <t>5, 6</t>
  </si>
  <si>
    <t>3, 10.1</t>
  </si>
  <si>
    <t>3, 5, 10.1</t>
  </si>
  <si>
    <t xml:space="preserve">6, 7, </t>
  </si>
  <si>
    <t>6, 7, 9</t>
  </si>
  <si>
    <t>7, 9, 10.1, 10.2</t>
  </si>
  <si>
    <t>6, 9</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</si>
  <si>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t>
  </si>
  <si>
    <t>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</si>
  <si>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t>
  </si>
  <si>
    <t>6. Овладение навыками письменных вычислений. Использовать свойства чисел и правила действий с числами при выполнении вычислений / выполнять вычисления, в том числе с использованием приемов рациональных вычислений, обосновывать алгоритмы выполнения действий</t>
  </si>
  <si>
    <t xml:space="preserve">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 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t>
  </si>
  <si>
    <t xml:space="preserve">6. Овладение навыками письменных вычислений. Использовать свойства чисел и правила действий с числами при выполнении вычислений / выполнять вычисления, в том числе с использованием приемов рациональных вычислений, обосновывать алгоритмы выполнения действий. 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</si>
  <si>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 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9. Развитие пространственных представлений. Оперировать понятиями: прямоугольный параллелепипед, куб, шар.</t>
  </si>
  <si>
    <t>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 9. Развитие пространственных представлений. Оперировать понятиями: прямоугольный параллелепипед, куб, шар.</t>
  </si>
  <si>
    <t>9. Развитие пространственных представлений. Оперировать понятиями: прямоугольный параллелепипед, куб, шар</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</si>
  <si>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9. Развитие пространственных представлений. Оперировать понятиями: прямоугольный параллелепипед, куб, шар.</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</si>
  <si>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4. Овладение приемами выполнения тождественных преобразований выражений. Использовать свойства чисел и правила действий с числами при выполнении вычислений. 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 6. Овладение навыками письменных вычислений. Использовать свойства чисел и правила действий с числами при выполнении вычислений / выполнять вычисления, в том числе с использованием приемов рациональных вычислений, обосновывать алгоритмы выполнения действий. 9. Развитие пространственных представлений. Оперировать понятиями: прямоугольный параллелепипед, куб, шар.</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</si>
  <si>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 9. Развитие пространственных представлений. Оперировать понятиями: прямоугольный параллелепипед, куб, шар.</t>
  </si>
  <si>
    <t xml:space="preserve">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 6. Овладение навыками письменных вычислений. Использовать свойства чисел и правила действий с числами при выполнении вычислений / выполнять вычисления, в том числе с использованием приемов рациональных вычислений, обосновывать алгоритмы выполнения действий. 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9. Развитие пространственных представлений. Оперировать понятиями: прямоугольный параллелепипед, куб, шар. </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</si>
  <si>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5. Умение применять изученные понятия, результаты, методы для решения задач практического характера. 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9. Развитие пространственных представлений. Оперировать понятиями: прямоугольный параллелепипед, куб, шар.</t>
  </si>
  <si>
    <t>6. Овладение навыками письменных вычислений. Использовать свойства чисел и правила действий с числами при выполнении вычислений / выполнять вычисления, в том числе с использованием приемов рациональных вычислений, обосновывать алгоритмы выполнения действий. 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9. Развитие пространственных представлений. Оперировать понятиями: прямоугольный параллелепипед, куб, шар</t>
  </si>
  <si>
    <t xml:space="preserve">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10.1. Умение применять изученные понятия, результаты, методы для решения задач практического характера и задач из смежных дисциплин. Вычислять расстояния на местности в стандартных ситуациях. </t>
  </si>
  <si>
    <t xml:space="preserve">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5. Умение применять изученные понятия, результаты, методы для решения задач практического характера и задач из смежных дисциплин. Решать задачи разных типов (на работу, на движение), связывающих три величины, выделять эти величины и отношения между ними. 10.1. Умение применять изученные понятия, результаты, методы для решения задач практического характера и задач из смежных дисциплин. Вычислять расстояния на местности в стандартных ситуациях. </t>
  </si>
  <si>
    <t xml:space="preserve">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9. Развитие пространственных представлений. Оперировать понятиями: прямоугольный параллелепипед, куб, шар. 10.1. Умение применять изученные понятия, результаты, методы для решения задач практического характера и задач из смежных дисциплин. Вычислять расстояния на местности в стандартных ситуациях. </t>
  </si>
  <si>
    <t>1. Развитие представлений о числе и числовых системах от натуральных до действительных чисел. Оперировать понятием «обыкновенная дробь». 2. Развитие представлений о числе и числовых системах от натуральных до действительных чисел. Оперировать понятием «десятичная дробь». 10.1. Умение применять изученные понятия, результаты, методы для решения задач практического характера и задач из смежных дисциплин. Вычислять расстояния на местности в стандартных ситуациях. 10.2. Развитие умений моделирования реальных ситуаций на языке геометрии, развитие изобразительных умений. Выполнять простейшие построения и измерения на местности, необходимые в реальной жизни.</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</si>
  <si>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10.2. Развитие умений моделирования реальных ситуаций на языке геометрии, развитие изобразительных умений. Выполнять простейшие построения и измерения на местности, необходимые в реальной жизни.</t>
  </si>
  <si>
    <t xml:space="preserve">9. Развитие пространственных представлений. Оперировать понятиями: прямоугольный параллелепипед, куб, шар. 10.1. Умение применять изученные понятия, результаты, методы для решения задач практического характера и задач из смежных дисциплин. Вычислять расстояния на местности в стандартных ситуациях. 10.2. Развитие умений моделирования реальных ситуаций на языке геометрии, развитие изобразительных умений. Выполнять простейшие построения и измерения на местности, необходимые в реальной жизни. </t>
  </si>
  <si>
    <t xml:space="preserve">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9. Развитие пространственных представлений. Оперировать понятиями: прямоугольный параллелепипед, куб, шар. 10.2. Развитие умений моделирования реальных ситуаций на языке геометрии, развитие изобразительных умений. Выполнять простейшие построения и измерения на местности, необходимые в реальной жизни. </t>
  </si>
  <si>
    <t>7. Умение применять изученные понятия, результаты, методы для решения задач практического характера и задач из смежных дисциплин. Решать задачи на покупки, решать несложные логические задачи методом рассуждений. 9. Развитие пространственных представлений. Оперировать понятиями: прямоугольный параллелепипед, куб, шар. 10.1. Умение применять изученные понятия, результаты, методы для решения задач практического характера и задач из смежных дисциплин. Вычислять расстояния на местности в стандартных ситуациях. 10.2. Развитие умений моделирования реальных ситуаций на языке геометрии, развитие изобразительных умений. Выполнять простейшие построения и измерения на местности, необходимые в реальной жизни.</t>
  </si>
  <si>
    <t>3, 9, 10.1</t>
  </si>
  <si>
    <t>нет</t>
  </si>
  <si>
    <t>Вся выборка</t>
  </si>
  <si>
    <t>Республика Башкортостан</t>
  </si>
  <si>
    <t>Ишимбайский муниципальный район</t>
  </si>
  <si>
    <t>МБОУ СОШ с.Васильевка</t>
  </si>
  <si>
    <t>9,  11, 13</t>
  </si>
  <si>
    <t>9,  11, 12, 13</t>
  </si>
  <si>
    <t>3, 9,  11, 12, 13</t>
  </si>
  <si>
    <t>11, 13</t>
  </si>
  <si>
    <t>12, 13</t>
  </si>
  <si>
    <t>7, 9,  11, 13</t>
  </si>
  <si>
    <t>7, 9,  12, 13</t>
  </si>
  <si>
    <t>9,  12, 13</t>
  </si>
  <si>
    <t>7, 12, 13</t>
  </si>
  <si>
    <t>6, 13</t>
  </si>
  <si>
    <t>7, 11, 13</t>
  </si>
  <si>
    <t>2, 3, 13</t>
  </si>
  <si>
    <t>9, 10, 12, 13</t>
  </si>
  <si>
    <t>3, 5, 9, 11, 13</t>
  </si>
  <si>
    <t>9, 13</t>
  </si>
  <si>
    <t>11, 12, 13</t>
  </si>
  <si>
    <t>9, 11, 12, 13</t>
  </si>
  <si>
    <t>5, 9, 11, 12, 13</t>
  </si>
  <si>
    <t>2, 3, 4, 9, 11, 13</t>
  </si>
  <si>
    <t>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</si>
  <si>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</si>
  <si>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</si>
  <si>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5. Умение пользоваться оценкой и прикидкой при практических расчетах. Оценивать размеры реальных объектов окружающего мира. 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</si>
  <si>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</si>
  <si>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</si>
  <si>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7. Овладение символьным языком алгебры. Оперировать понятием модуль числа, геометрическая интерпретация модуля числа. 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</si>
  <si>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7. Овладение символьным языком алгебры. Оперировать понятием мяпретация модуля числа.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</si>
  <si>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5. Умение пользоваться оценкой и прикидкой при практических расчетах. Оценивать размеры реальных объектов окружающего мира. 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</si>
  <si>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</si>
  <si>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</si>
  <si>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7. Овладение символьным языком алгебры. Оперировать понятием модуль числа, геометрическая интерпретация модуля числа.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</si>
  <si>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6. Умение извлекать информацию, представленную в таблицах, на диаграммах. Читать информацию, представленную в виде таблицы, диаграммы / извлекать, интерпретировать информацию, представленную в таблицах и на диаграммах, отражающую свойства и характеристики реальных процессов и явлений.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</si>
  <si>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</si>
  <si>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2. Развитие представлений о числе и числовых системах от натуральных до действительных чисел. Оперировать на базовом уровне понятием обыкновенная дробь, смешанное число. 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4. Развитие представлений о числе и числовых системах от натуральных до действительных чисел. Оперировать на базовом уровне понятием десятичная дробь. 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11.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находить процентное отношение двух чисел, находить процентное снижение или процентное повышение величины.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</si>
  <si>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</si>
  <si>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7. Овладение символьным языком алгебры. Оперировать понятием модуль числа, геометрическая интерпретация модуля числа. 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</si>
  <si>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2. Развитие представлений о числе и числовых системах от натуральных до действительных чисел. Оперировать на базовом уровне понятием обыкновенная дробь, смешанное число. 3. Развитие представлений о числе и числовых системах от натуральных до действительных чисел. Решать задачи на нахождение части числа и числа по его части.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</si>
  <si>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9. Овладение навыками письменных вычислений. Использовать свойства чисел и правила действий с рациональными числами при выполнении вычислений / выполнять вычисления, в том числе с использованием приемов рациональных вычислений. 10. Умение анализировать, извлекать необходимую информацию. Решать несложные логические задачи, находить пересечение, объединение, подмножество в простейших ситуациях.. 12. Овладение геометрическим языком, развитие навыков изобразительных умений, навыков геометрических построений. Оперировать на базовом уровне понятиями: фигура, точка, отрезок, прямая, луч, ломанная, угол, многоугольник, треугольник и четырехугольник, прямоугольник и квадрат, окружность и круг, прямоугольный параллелепипед, куб, шар. Изображать изучаемые фигуры от руки и с помощью линейки. 13. Умение проводить логические обоснования, доказательства математических утверждений. Решать простые и сложные задачи разных типов, а также задачи повышенной трудности</t>
  </si>
  <si>
    <t>МР Ишимбайский район РБ</t>
  </si>
  <si>
    <t>МБОУ СОШ д.Биксяново</t>
  </si>
  <si>
    <t>8, 10, 11, 14, 16</t>
  </si>
  <si>
    <t>10, 14, 16</t>
  </si>
  <si>
    <t>10, 12, 14, 16</t>
  </si>
  <si>
    <t>3, 7, 10, 12, 13, 14, 15, 16</t>
  </si>
  <si>
    <t>7, 11, 12, 14, 16</t>
  </si>
  <si>
    <t>7, 11, 14, 16</t>
  </si>
  <si>
    <t>10, 11, 12, 14, 16</t>
  </si>
  <si>
    <t>4, 10, 16</t>
  </si>
  <si>
    <t>12, 16</t>
  </si>
  <si>
    <t>9, 10, 14, 16</t>
  </si>
  <si>
    <t>11, 14, 16</t>
  </si>
  <si>
    <t>7, 8, 12, 14, 16</t>
  </si>
  <si>
    <t>14, 16</t>
  </si>
  <si>
    <t>10, 11, 14, 16</t>
  </si>
  <si>
    <t>5, 10, 11, 14, 16</t>
  </si>
  <si>
    <t>10, 14</t>
  </si>
  <si>
    <t>8, 9, 10, 11, 14, 15, 16</t>
  </si>
  <si>
    <t>8, 13, 14, 16</t>
  </si>
  <si>
    <t>1, 8, 10, 11, 13, 14, 15, 16</t>
  </si>
  <si>
    <t>11, 14, 15, 16</t>
  </si>
  <si>
    <t>8, 9, 10, 11, 12, 14, 15, 16</t>
  </si>
  <si>
    <t>13, 14, 16</t>
  </si>
  <si>
    <t>10, 14, 15, 16</t>
  </si>
  <si>
    <t>13, 16</t>
  </si>
  <si>
    <t>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</si>
  <si>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12. Развитие представлений о числе и числовых системах от натуральных до действительных чисел. Сравнивать рациональные числа / знать геометрическую интерпретацию целых, рациональных чисел.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</si>
  <si>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4. Умение применять изученные понятия, результаты, методы для решения задач практического характера и задач их смежных дисциплин. Записывать числовые значения реальных величин с использованием разных систем измерения. 10. Умение анализировать, извлекать необходимую информацию.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</si>
  <si>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</si>
  <si>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 xml:space="preserve">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t>
  </si>
  <si>
    <t>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15.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</si>
  <si>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 xml:space="preserve">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</si>
  <si>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 xml:space="preserve"> 7. Умение извлекать информацию, представленную в таблицах, на диаграммах, графиках. Читать информацию, представленную в виде таблицы, диаграммы, графика / извлекать, интерпретировать информацию, представленную в таблицах и на диаграммах, отражающую свойства и характеристики реальных процессов и явлений.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</si>
  <si>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 xml:space="preserve"> 7. Умение извлекать информацию, представленную в таблицах, на диаграммах, графиках. Читать информацию, представленную в виде таблицы, диаграммы, графика / извлекать, интерпретировать информацию, представленную в таблицах и на диаграммах, отражающую свойства и характеристики реальных процессов и явлений.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12. Развитие представлений о числе и числовых системах от натуральных до действительных чисел. Сравнивать рациональные числа / знать геометрическую интерпретацию целых, рациональных чисел.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</si>
  <si>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12. Развитие представлений о числе и числовых системах от натуральных до действительных чисел. Сравнивать рациональные числа / знать геометрическую интерпретацию целых, рациональных чисел.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</si>
  <si>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9. Овладение приёмами решения уравнений, систем уравнений. Оперировать на базовом уровне понятиями «уравнение», «корень уравнения»; решать системы несложных линейных уравнений / решать линейные уравнения и уравнения, сводимые к линейным, с помощью тождественных преобразований. 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</si>
  <si>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8. Овладение системой функциональных понятий, развитие умения использовать функционально-графические представления. Строить график линейной функции. 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</si>
  <si>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12. Развитие представлений о числе и числовых системах от натуральных до действительных чисел. Сравнивать рациональные числа / знать геометрическую интерпретацию целых, рациональных чисел.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</si>
  <si>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</si>
  <si>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5. Умение применять изученные понятия, результаты, методы для решения задач практического характера и задач их смежных дисциплин. Решать задачи на покупки; находить процент от числа, число по проценту от него, процентное отношение двух чисел, процентное снижение или процентное повышение величины. 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</si>
  <si>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 xml:space="preserve">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t>
  </si>
  <si>
    <t xml:space="preserve"> 7. Умение извлекать информацию, представленную в таблицах, на диаграммах, графиках. Читать информацию, представленную в виде таблицы, диаграммы, графика / извлекать, интерпретировать информацию, представленную в таблицах и на диаграммах, отражающую свойства и характеристики реальных процессов и явлений. 8. Овладение системой функциональных понятий, развитие умения использовать функционально-графические представления. Строить график линейной функции. 12. Развитие представлений о числе и числовых системах от натуральных до действительных чисел. Сравнивать рациональные числа / знать геометрическую интерпретацию целых, рациональных чисел.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</si>
  <si>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8. Овладение системой функциональных понятий, развитие умения использовать функционально-графические представления. Строить график линейной функции. 9. Овладение приёмами решения уравнений, систем уравнений. Оперировать на базовом уровне понятиями «уравнение», «корень уравнения»; решать системы несложных линейных уравнений / решать линейные уравнения и уравнения, сводимые к линейным, с помощью тождественных преобразований. 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15.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</si>
  <si>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1. Развитие представлений о числе и числовых системах от натуральных до действительных чисел. Оперировать на базовом уровне понятиями «обыкновенная дробь», «смешанное число» . 8. Овладение системой функциональных понятий, развитие умения использовать функционально-графические представления. Строить график линейной функции. 9. Овладение приёмами решения уравнений, систем уравнений. Оперировать на базовом уровне понятиями «уравнение», «корень уравнения»; решать системы несложных линейных уравнений / решать линейные уравнения и уравнения, сводимые к линейным, с помощью тождественных преобразований. 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13.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15.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</si>
  <si>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8. Овладение системой функциональных понятий, развитие умения использовать функционально-графические представления. Строить график линейной функции. 13.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</si>
  <si>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15.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</si>
  <si>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8. Овладение системой функциональных понятий, развитие умения использовать функционально-графические представления. Строить график линейной функции. 9. Овладение приёмами решения уравнений, систем уравнений. Оперировать на базовом уровне понятиями «уравнение», «корень уравнения»; решать системы несложных линейных уравнений / решать линейные уравнения и уравнения, сводимые к линейным, с помощью тождественных преобразований. 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11. Овладение символьным языком алгебры. Выполнять несложные преобразования выражений: раскрывать скобки, приводить подобные слагаемые, использовать формулы сокращённого умножения. 12. Развитие представлений о числе и числовых системах от натуральных до действительных чисел. Сравнивать рациональные числа / знать геометрическую интерпретацию целых, рациональных чисел.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15.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</si>
  <si>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 xml:space="preserve">13.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t>
  </si>
  <si>
    <t>3. Умение извлекать информацию, представленную в таблицах, на диаграммах, графиках. Читать информацию, представленную в виде таблицы, диаграммы, графика / извлекать, интерпретировать информацию, представленную в таблицах и на диаграммах, отражающую свойства и характеристики реальных процессов и явлений. 7. Умение извлекать информацию, представленную в таблицах, на диаграммах, графиках. Читать информацию, представленную в виде таблицы, диаграммы, графика / извлекать, интерпретировать информацию, представленную в таблицах и на диаграммах, отражающую свойства и характеристики реальных процессов и явлений. 10. Умение анализировать, извлекать необходимую информацию, пользоваться оценкой и прикидкой при практических расчётах. Оценивать результаты вычислений при решении практических задач / решать задачи на основе рассмотрения реальных ситуаций, в которых не требуется точный вычислительный результат. 12. Развитие представлений о числе и числовых системах от натуральных до действительных чисел. Сравнивать рациональные числа / знать геометрическую интерпретацию целых, рациональных чисел. 13.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 применять геометрические факты для решения задач, в том числе предполагающих несколько шагов решения.  15.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 16. Развитие умений применять изученные понятия, результаты, методы для решения задач практического характера. Решать задачи разных типов (на работу, покупки,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t>
  </si>
  <si>
    <t xml:space="preserve"> </t>
  </si>
  <si>
    <t>15, 16.2, 17, 18, 19</t>
  </si>
  <si>
    <t>6, 15, 16.2, 17, 18, 19</t>
  </si>
  <si>
    <t>15, 16.1, 16.2, 17, 18, 19</t>
  </si>
  <si>
    <t xml:space="preserve">7, 9, 10, 11,15, 16.1, 16.2, 17, 18, 19 </t>
  </si>
  <si>
    <t xml:space="preserve">11, 12, 15, 17, 18, 19 </t>
  </si>
  <si>
    <t>4, 10, 12, 15, 16.2, 17, 18, 19</t>
  </si>
  <si>
    <t>10, 15, 17, 18, 19</t>
  </si>
  <si>
    <t>15, 16.1, 17, 18, 19</t>
  </si>
  <si>
    <t>15, 17, 18, 19</t>
  </si>
  <si>
    <t>12, 17, 18, 19</t>
  </si>
  <si>
    <t>13, 16.1, 16.2, 17, 18, 19</t>
  </si>
  <si>
    <t>7, 15, 17, 18, 19</t>
  </si>
  <si>
    <t>5, 6, 15, 16.2, 17, 18, 19</t>
  </si>
  <si>
    <t>11, 13, 15, 17, 18, 19</t>
  </si>
  <si>
    <t>6, 8, 15, 16.2, 17, 18, 19</t>
  </si>
  <si>
    <t>17, 19</t>
  </si>
  <si>
    <t>6, 7, 8, 12, 15, 17, 18, 19</t>
  </si>
  <si>
    <t>17, 18, 19</t>
  </si>
  <si>
    <t>7, 9, 10, 11, 13, 15, 16.1, 16.2, 17, 18, 19</t>
  </si>
  <si>
    <t>6, 9, 15, 16.1, 16.2, 17, 18, 19</t>
  </si>
  <si>
    <t>4, 9, 16.1, 19</t>
  </si>
  <si>
    <t>12, 16.1, 17, 18, 19</t>
  </si>
  <si>
    <t>6, 15, 16.1, 16.2, 17, 18, 19</t>
  </si>
  <si>
    <t>7, 10, 16.2, 17, 18, 19</t>
  </si>
  <si>
    <t>7, 14, 15, 16.2, 17, 18</t>
  </si>
  <si>
    <t xml:space="preserve">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</si>
  <si>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6. Развитие умения применять изученные понятия, результаты, методы для задач практического характера и задач из смежных дисциплин, умения извлекать информацию, представленную в таблицах, на диаграммах, графиках. Читать информацию, представленную в виде таблицы, диаграммы, графика; использовать графики реальных процессов и зависимостей для определения их свойств / извлекать, интерпретировать информацию, представленную в таблицах и на диаграммах, отражающую характеристики реальных процессов.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</si>
  <si>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</si>
  <si>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 7. Умения извлекать информацию, представленную в таблицах, на диаграммах, графиках, описывать и анализировать массивы данных с помощью подходящих статистических характеристик. Читать информацию, представленную в виде таблицы, диаграммы, графика. 9. Овладение символьным языком алгебры. Выполнять несложные преобразования дробно-линейных выражений, использовать формулы сокращённого умножения. 10. Формирование представлений о простейших вероятностных моделях. Оценивать вероятность события в простейших случаях / оценивать вероятность реальных событий и явлений в различных ситуациях. 11. Умение применять изученные понятия, результаты, методы для решения задач практического характера и задач из смежных дисциплин. Решать задачи на покупки; находить процент от числа, число по проценту от него, процентное отношение двух чисел, процентное снижение или процентное повышение величины.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</si>
  <si>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4. Развитие представлений о числе и числовых системах от натуральных до действительных чисел. Знать свойства чисел и арифметических действий. 10. Формирование представлений о простейших вероятностных моделях. Оценивать вероятность события в простейших случаях / оценивать вероятность реальных событий и явлений в различных ситуациях. 12.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</si>
  <si>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10. Формирование представлений о простейших вероятностных моделях. Оценивать вероятность события в простейших случаях / оценивать вероятность реальных событий и явлений в различных ситуациях.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</si>
  <si>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</si>
  <si>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</si>
  <si>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12.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</si>
  <si>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13.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применять для решения задач геометрические факты.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</si>
  <si>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7. Умения извлекать информацию, представленную в таблицах, на диаграммах, графиках, описывать и анализировать массивы данных с помощью подходящих статистических характеристик. Читать информацию, представленную в виде таблицы, диаграммы, графика.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</si>
  <si>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5. Овладение системой функциональных понятий, развитие умения использовать функционально-графические представления. Строить график линейной функции. 6. Развитие умения применять изученные понятия, результаты, методы для задач практического характера и задач из смежных дисциплин, умения извлекать информацию, представленную в таблицах, на диаграммах, графиках. Читать информацию, представленную в виде таблицы, диаграммы, графика; использовать графики реальных процессов и зависимостей для определения их свойств / извлекать, интерпретировать информацию, представленную в таблицах и на диаграммах, отражающую характеристики реальных процессов.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</si>
  <si>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11. Умение применять изученные понятия, результаты, методы для решения задач практического характера и задач из смежных дисциплин. Решать задачи на покупки; находить процент от числа, число по проценту от него, процентное отношение двух чисел, процентное снижение или процентное повышение величины. 13.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применять для решения задач геометрические факты.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</si>
  <si>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6. Развитие умения применять изученные понятия, результаты, методы для задач практического характера и задач из смежных дисциплин, умения извлекать информацию, представленную в таблицах, на диаграммах, графиках. Читать информацию, представленную в виде таблицы, диаграммы, графика; использовать графики реальных процессов и зависимостей для определения их свойств / извлекать, интерпретировать информацию, представленную в таблицах и на диаграммах, отражающую характеристики реальных процессов. 8. Развитие представлений о числе и числовых системах от натуральных до действительных чисел.  Оценивать значение квадратного корня из положительного числа / знать геометрическую интерпретацию целых, рациональных, действительных чисел.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</si>
  <si>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</si>
  <si>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6. Развитие умения применять изученные понятия, результаты, методы для задач практического характера и задач из смежных дисциплин, умения извлекать информацию, представленную в таблицах, на диаграммах, графиках. Читать информацию, представленную в виде таблицы, диаграммы, графика; использовать графики реальных процессов и зависимостей для определения их свойств / извлекать, интерпретировать информацию, представленную в таблицах и на диаграммах, отражающую характеристики реальных процессов. 7. Умения извлекать информацию, представленную в таблицах, на диаграммах, графиках, описывать и анализировать массивы данных с помощью подходящих статистических характеристик. Читать информацию, представленную в виде таблицы, диаграммы, графика. 8. Развитие представлений о числе и числовых системах от натуральных до действительных чисел.  Оценивать значение квадратного корня из положительного числа / знать геометрическую интерпретацию целых, рациональных, действительных чисел. 12.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 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</si>
  <si>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</si>
  <si>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6. Развитие умения применять изученные понятия, результаты, методы для задач практического характера и задач из смежных дисциплин, умения извлекать информацию, представленную в таблицах, на диаграммах, графиках. Читать информацию, представленную в виде таблицы, диаграммы, графика; использовать графики реальных процессов и зависимостей для определения их свойств / извлекать, интерпретировать информацию, представленную в таблицах и на диаграммах, отражающую характеристики реальных процессов.  9. Овладение символьным языком алгебры. Выполнять несложные преобразования дробно-линейных выражений, использовать формулы сокращённого умножения.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</si>
  <si>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4. Развитие представлений о числе и числовых системах от натуральных до действительных чисел. Знать свойства чисел и арифметических действий. 9. Овладение символьным языком алгебры. Выполнять несложные преобразования дробно-линейных выражений, использовать формулы сокращённого умножения.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</si>
  <si>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12.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</si>
  <si>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6. Развитие умения применять изученные понятия, результаты, методы для задач практического характера и задач из смежных дисциплин, умения извлекать информацию, представленную в таблицах, на диаграммах, графиках. Читать информацию, представленную в виде таблицы, диаграммы, графика; использовать графики реальных процессов и зависимостей для определения их свойств / извлекать, интерпретировать информацию, представленную в таблицах и на диаграммах, отражающую характеристики реальных процессов.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</si>
  <si>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7. Умения извлекать информацию, представленную в таблицах, на диаграммах, графиках, описывать и анализировать массивы данных с помощью подходящих статистических характеристик. Читать информацию, представленную в виде таблицы, диаграммы, графика. 10. Формирование представлений о простейших вероятностных моделях. Оценивать вероятность события в простейших случаях / оценивать вероятность реальных событий и явлений в различных ситуациях.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</si>
  <si>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7. Умения извлекать информацию, представленную в таблицах, на диаграммах, графиках, описывать и анализировать массивы данных с помощью подходящих статистических характеристик. Читать информацию, представленную в виде таблицы, диаграммы, графика. 14.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приводить примеры и контрпримеры для подтверждения высказываний.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</si>
  <si>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7. Умения извлекать информацию, представленную в таблицах, на диаграммах, графиках, описывать и анализировать массивы данных с помощью подходящих статистических характеристик. Читать информацию, представленную в виде таблицы, диаграммы, графика. 9. Овладение символьным языком алгебры. Выполнять несложные преобразования дробно-линейных выражений, использовать формулы сокращённого умножения. 10. Формирование представлений о простейших вероятностных моделях. Оценивать вероятность события в простейших случаях / оценивать вероятность реальных событий и явлений в различных ситуациях. 11. Умение применять изученные понятия, результаты, методы для решения задач практического характера и задач из смежных дисциплин. Решать задачи на покупки; находить процент от числа, число по проценту от него, процентное отношение двух чисел, процентное снижение или процентное повышение величины. 13.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применять для решения задач геометрические факты.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16.1.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16.2. Развитие умения использовать функционально графические представления для описания реальных зависимостей. Представлять данные в виде таблиц, диаграмм, графиков / иллюстрировать с помощью графика реальную зависимость или процесс по их характеристикам.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</si>
  <si>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t xml:space="preserve">11. Умение применять изученные понятия, результаты, методы для решения задач практического характера и задач из смежных дисциплин. Решать задачи на покупки; находить процент от числа, число по проценту от него, процентное отношение двух чисел, процентное снижение или процентное повышение величины. 12.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  15. Развитие умений моделировать реальные ситуации на языке геометрии, исследовать построенную модель с использованием геометрических понятий и теорем, аппарата алгебры.   Использовать свойства геометрических фигур для решения задач практического содержания. 17. Овладение геометрическим языком, формирование систематических знаний о плоских фигурах и их свойствах, использование геометрических понятий и теорем. Оперировать на базовом уровне понятиями геометрических фигур / применять геометрические факты для решения задач, в том числе.18. Развитие умения применять изученные понятия, результаты, методы для решения задач практического характера, умений моделировать реальные ситуации на языке алгебры, исследовать построенные модели с использованием аппарата алгебры. Решать задачи разных типов (на производительность, движение) / решать простые и сложные задачи разных типов, выбирать соответствующие уравнения или системы уравнений для составления математической модели заданной реальной ситуации или прикладной задачи. 19. Развитие умений точно и грамотно выражать свои мысли с применением математической терминологии и символики, проводить классификации, логические обоснования, доказательства. Решать простые и сложные задачи разных типов, а также задачи повышенной трудности. </t>
  </si>
  <si>
    <r>
      <t xml:space="preserve">Средняя отметка за ВПР в </t>
    </r>
    <r>
      <rPr>
        <sz val="11"/>
        <rFont val="Times New Roman"/>
        <family val="1"/>
      </rPr>
      <t>предыдущем</t>
    </r>
    <r>
      <rPr>
        <sz val="11"/>
        <color indexed="10"/>
        <rFont val="Times New Roman"/>
        <family val="1"/>
      </rPr>
      <t xml:space="preserve"> </t>
    </r>
    <r>
      <rPr>
        <sz val="11"/>
        <color indexed="8"/>
        <rFont val="Times New Roman"/>
        <family val="1"/>
      </rPr>
      <t xml:space="preserve">учебном году </t>
    </r>
  </si>
  <si>
    <r>
      <t xml:space="preserve">Средняя отметка за ВПР в </t>
    </r>
    <r>
      <rPr>
        <sz val="11"/>
        <rFont val="Times New Roman"/>
        <family val="1"/>
      </rPr>
      <t>текущем</t>
    </r>
    <r>
      <rPr>
        <sz val="11"/>
        <color indexed="10"/>
        <rFont val="Times New Roman"/>
        <family val="1"/>
      </rPr>
      <t xml:space="preserve"> </t>
    </r>
    <r>
      <rPr>
        <sz val="11"/>
        <color indexed="8"/>
        <rFont val="Times New Roman"/>
        <family val="1"/>
      </rPr>
      <t xml:space="preserve">учебном году </t>
    </r>
  </si>
  <si>
    <r>
      <t xml:space="preserve">Количество привлечённых </t>
    </r>
    <r>
      <rPr>
        <sz val="11"/>
        <color indexed="8"/>
        <rFont val="Times New Roman"/>
        <family val="1"/>
      </rPr>
      <t xml:space="preserve">наблюдателей за процедурой проведения ВПР </t>
    </r>
  </si>
</sst>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4">
    <font>
      <sz val="11"/>
      <color theme="1"/>
      <name val="Calibri"/>
      <family val="2"/>
    </font>
    <font>
      <sz val="11"/>
      <color indexed="8"/>
      <name val="Calibri"/>
      <family val="2"/>
    </font>
    <font>
      <sz val="9"/>
      <name val="Times New Roman"/>
      <family val="1"/>
    </font>
    <font>
      <sz val="9"/>
      <color indexed="10"/>
      <name val="Times New Roman"/>
      <family val="1"/>
    </font>
    <font>
      <sz val="9"/>
      <color indexed="8"/>
      <name val="Times New Roman"/>
      <family val="1"/>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3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8"/>
      <color indexed="8"/>
      <name val="Times New Roman"/>
      <family val="1"/>
    </font>
    <font>
      <b/>
      <sz val="9"/>
      <color indexed="8"/>
      <name val="Times New Roman"/>
      <family val="1"/>
    </font>
    <font>
      <i/>
      <vertAlign val="subscript"/>
      <sz val="9"/>
      <color indexed="8"/>
      <name val="Times New Roman"/>
      <family val="1"/>
    </font>
    <font>
      <vertAlign val="subscript"/>
      <sz val="11"/>
      <color indexed="8"/>
      <name val="Times New Roman"/>
      <family val="1"/>
    </font>
    <font>
      <i/>
      <vertAlign val="subscript"/>
      <sz val="11"/>
      <color indexed="8"/>
      <name val="Times New Roman"/>
      <family val="1"/>
    </font>
    <font>
      <sz val="11"/>
      <color indexed="10"/>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8"/>
      <color theme="1"/>
      <name val="Times New Roman"/>
      <family val="1"/>
    </font>
    <font>
      <sz val="11"/>
      <color theme="1"/>
      <name val="Times New Roman"/>
      <family val="1"/>
    </font>
    <font>
      <sz val="9"/>
      <color theme="1"/>
      <name val="Times New Roman"/>
      <family val="1"/>
    </font>
    <font>
      <b/>
      <sz val="9"/>
      <color theme="1"/>
      <name val="Times New Roman"/>
      <family val="1"/>
    </font>
    <font>
      <sz val="9"/>
      <color rgb="FF000000"/>
      <name val="Times New Roman"/>
      <family val="1"/>
    </font>
    <font>
      <sz val="11"/>
      <color rgb="FF000000"/>
      <name val="Times New Roman"/>
      <family val="1"/>
    </font>
    <font>
      <i/>
      <vertAlign val="subscript"/>
      <sz val="9"/>
      <color theme="1"/>
      <name val="Times New Roman"/>
      <family val="1"/>
    </font>
    <font>
      <vertAlign val="subscript"/>
      <sz val="11"/>
      <color theme="1"/>
      <name val="Times New Roman"/>
      <family val="1"/>
    </font>
    <font>
      <i/>
      <vertAlign val="subscrip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47">
    <xf numFmtId="0" fontId="0" fillId="0" borderId="0" xfId="0" applyFont="1" applyAlignment="1">
      <alignment/>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3" fontId="56" fillId="0" borderId="10" xfId="0" applyNumberFormat="1" applyFont="1" applyBorder="1" applyAlignment="1">
      <alignment horizontal="center" vertical="center"/>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textRotation="90"/>
    </xf>
    <xf numFmtId="0" fontId="53" fillId="0" borderId="0" xfId="0" applyFont="1" applyAlignment="1">
      <alignment horizontal="left" vertical="center"/>
    </xf>
    <xf numFmtId="0" fontId="53" fillId="0" borderId="0" xfId="0" applyFont="1" applyAlignment="1">
      <alignment horizontal="left"/>
    </xf>
    <xf numFmtId="0" fontId="0" fillId="0" borderId="0" xfId="0" applyAlignment="1">
      <alignment horizontal="center" vertical="center"/>
    </xf>
    <xf numFmtId="1" fontId="0" fillId="0" borderId="0" xfId="0" applyNumberFormat="1" applyAlignment="1">
      <alignment horizontal="center" vertical="center"/>
    </xf>
    <xf numFmtId="3" fontId="56" fillId="33" borderId="10" xfId="0" applyNumberFormat="1" applyFont="1" applyFill="1" applyBorder="1" applyAlignment="1">
      <alignment horizontal="center" vertical="center" wrapText="1"/>
    </xf>
    <xf numFmtId="0" fontId="56" fillId="33" borderId="10" xfId="53" applyFont="1" applyFill="1" applyBorder="1" applyAlignment="1">
      <alignment vertical="center"/>
      <protection/>
    </xf>
    <xf numFmtId="3" fontId="56" fillId="33" borderId="10" xfId="0" applyNumberFormat="1" applyFont="1" applyFill="1" applyBorder="1" applyAlignment="1">
      <alignment horizontal="center" vertical="center"/>
    </xf>
    <xf numFmtId="0" fontId="56" fillId="33" borderId="10" xfId="0" applyFont="1" applyFill="1" applyBorder="1" applyAlignment="1">
      <alignment/>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57" fillId="0" borderId="10" xfId="0" applyFont="1" applyBorder="1" applyAlignment="1">
      <alignment horizontal="center" vertical="center"/>
    </xf>
    <xf numFmtId="0" fontId="56" fillId="0" borderId="10" xfId="0" applyFont="1" applyBorder="1" applyAlignment="1">
      <alignment horizontal="center"/>
    </xf>
    <xf numFmtId="164" fontId="56" fillId="0" borderId="10" xfId="0" applyNumberFormat="1" applyFont="1" applyBorder="1" applyAlignment="1">
      <alignment horizontal="center" vertical="center" wrapText="1"/>
    </xf>
    <xf numFmtId="1" fontId="56" fillId="0" borderId="10" xfId="0" applyNumberFormat="1" applyFont="1" applyBorder="1" applyAlignment="1">
      <alignment horizontal="center" vertical="center"/>
    </xf>
    <xf numFmtId="0" fontId="56" fillId="0" borderId="10" xfId="0" applyFont="1" applyBorder="1" applyAlignment="1">
      <alignment horizontal="center" wrapText="1"/>
    </xf>
    <xf numFmtId="0" fontId="56" fillId="0" borderId="10" xfId="0" applyFont="1" applyFill="1" applyBorder="1" applyAlignment="1">
      <alignment horizontal="center"/>
    </xf>
    <xf numFmtId="3" fontId="56" fillId="0" borderId="10" xfId="0" applyNumberFormat="1" applyFont="1" applyBorder="1" applyAlignment="1">
      <alignment horizontal="center" vertical="center" wrapText="1"/>
    </xf>
    <xf numFmtId="0" fontId="56" fillId="0" borderId="10" xfId="53" applyFont="1" applyBorder="1" applyAlignment="1">
      <alignment vertical="center"/>
      <protection/>
    </xf>
    <xf numFmtId="0" fontId="56" fillId="0" borderId="10" xfId="0" applyFont="1" applyBorder="1" applyAlignment="1">
      <alignment horizontal="center" vertical="center"/>
    </xf>
    <xf numFmtId="3" fontId="56" fillId="2" borderId="10" xfId="0" applyNumberFormat="1" applyFont="1" applyFill="1" applyBorder="1" applyAlignment="1">
      <alignment horizontal="center" vertical="center" wrapText="1"/>
    </xf>
    <xf numFmtId="0" fontId="56" fillId="0" borderId="10" xfId="0" applyFont="1" applyBorder="1" applyAlignment="1">
      <alignment horizontal="center" vertical="center"/>
    </xf>
    <xf numFmtId="0" fontId="0" fillId="0" borderId="0" xfId="0" applyAlignment="1">
      <alignment horizontal="center"/>
    </xf>
    <xf numFmtId="1" fontId="56" fillId="0" borderId="10" xfId="0" applyNumberFormat="1" applyFont="1" applyBorder="1" applyAlignment="1">
      <alignment horizontal="center" vertical="center" wrapText="1"/>
    </xf>
    <xf numFmtId="3"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1" fontId="56" fillId="0" borderId="10" xfId="0" applyNumberFormat="1" applyFont="1" applyFill="1" applyBorder="1" applyAlignment="1">
      <alignment horizontal="center" vertical="center" wrapText="1"/>
    </xf>
    <xf numFmtId="0" fontId="55" fillId="0" borderId="0" xfId="0" applyFont="1" applyAlignment="1">
      <alignment/>
    </xf>
    <xf numFmtId="164" fontId="55" fillId="0" borderId="0" xfId="0" applyNumberFormat="1" applyFont="1" applyAlignment="1">
      <alignment/>
    </xf>
    <xf numFmtId="0" fontId="55" fillId="0" borderId="0" xfId="0" applyFont="1" applyAlignment="1">
      <alignment horizontal="center"/>
    </xf>
    <xf numFmtId="0" fontId="2" fillId="33" borderId="10" xfId="0" applyFont="1" applyFill="1" applyBorder="1" applyAlignment="1">
      <alignment horizontal="left"/>
    </xf>
    <xf numFmtId="0" fontId="56" fillId="0" borderId="0" xfId="0" applyFont="1" applyAlignment="1">
      <alignment horizontal="center" vertical="center"/>
    </xf>
    <xf numFmtId="0" fontId="56" fillId="0" borderId="10" xfId="0" applyFont="1" applyBorder="1" applyAlignment="1">
      <alignment/>
    </xf>
    <xf numFmtId="0" fontId="56" fillId="0" borderId="0" xfId="0" applyFont="1" applyAlignment="1">
      <alignment/>
    </xf>
    <xf numFmtId="0" fontId="58" fillId="0" borderId="10" xfId="0" applyFont="1" applyBorder="1" applyAlignment="1">
      <alignment/>
    </xf>
    <xf numFmtId="0" fontId="56" fillId="0" borderId="10" xfId="0" applyNumberFormat="1" applyFont="1" applyBorder="1" applyAlignment="1">
      <alignment/>
    </xf>
    <xf numFmtId="0" fontId="56" fillId="0" borderId="10" xfId="0" applyFont="1" applyFill="1" applyBorder="1" applyAlignment="1">
      <alignment horizontal="left"/>
    </xf>
    <xf numFmtId="0" fontId="56" fillId="0" borderId="10" xfId="0" applyFont="1" applyBorder="1" applyAlignment="1">
      <alignment horizontal="left"/>
    </xf>
    <xf numFmtId="0" fontId="57" fillId="0" borderId="10" xfId="0" applyFont="1" applyBorder="1" applyAlignment="1">
      <alignment horizontal="center"/>
    </xf>
    <xf numFmtId="164" fontId="56" fillId="0" borderId="10" xfId="0" applyNumberFormat="1" applyFont="1" applyBorder="1" applyAlignment="1">
      <alignment horizontal="center" wrapText="1"/>
    </xf>
    <xf numFmtId="0" fontId="56" fillId="33" borderId="10" xfId="0" applyFont="1" applyFill="1" applyBorder="1" applyAlignment="1">
      <alignment horizontal="center" wrapText="1"/>
    </xf>
    <xf numFmtId="3" fontId="56" fillId="33" borderId="10" xfId="0" applyNumberFormat="1" applyFont="1" applyFill="1" applyBorder="1" applyAlignment="1">
      <alignment horizontal="center"/>
    </xf>
    <xf numFmtId="3" fontId="56" fillId="0" borderId="10" xfId="0" applyNumberFormat="1" applyFont="1" applyBorder="1" applyAlignment="1">
      <alignment horizontal="center"/>
    </xf>
    <xf numFmtId="3" fontId="56" fillId="33" borderId="10" xfId="0" applyNumberFormat="1" applyFont="1" applyFill="1" applyBorder="1" applyAlignment="1">
      <alignment horizontal="center" wrapText="1"/>
    </xf>
    <xf numFmtId="3" fontId="56" fillId="0" borderId="10" xfId="0" applyNumberFormat="1" applyFont="1" applyBorder="1" applyAlignment="1">
      <alignment horizontal="center" wrapText="1"/>
    </xf>
    <xf numFmtId="0" fontId="56" fillId="33" borderId="10" xfId="0" applyFont="1" applyFill="1" applyBorder="1" applyAlignment="1">
      <alignment horizontal="center"/>
    </xf>
    <xf numFmtId="164" fontId="56" fillId="33" borderId="10" xfId="0" applyNumberFormat="1" applyFont="1" applyFill="1" applyBorder="1" applyAlignment="1">
      <alignment horizontal="center"/>
    </xf>
    <xf numFmtId="3" fontId="56" fillId="0" borderId="10" xfId="0" applyNumberFormat="1" applyFont="1" applyFill="1" applyBorder="1" applyAlignment="1">
      <alignment horizontal="center" wrapText="1"/>
    </xf>
    <xf numFmtId="0" fontId="56" fillId="0" borderId="10" xfId="0" applyFont="1" applyBorder="1" applyAlignment="1">
      <alignment horizontal="center" vertical="center"/>
    </xf>
    <xf numFmtId="3"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3" fontId="56" fillId="0" borderId="10" xfId="0" applyNumberFormat="1" applyFont="1" applyBorder="1" applyAlignment="1">
      <alignment horizontal="left" vertical="center" textRotation="90"/>
    </xf>
    <xf numFmtId="0" fontId="57" fillId="0" borderId="10" xfId="0" applyFont="1" applyBorder="1" applyAlignment="1">
      <alignment horizontal="left" vertical="center"/>
    </xf>
    <xf numFmtId="0" fontId="56" fillId="0" borderId="10" xfId="0" applyFont="1" applyBorder="1" applyAlignment="1">
      <alignment horizontal="left" vertical="center"/>
    </xf>
    <xf numFmtId="0" fontId="56" fillId="0" borderId="10" xfId="0" applyFont="1" applyBorder="1" applyAlignment="1">
      <alignment horizontal="left" wrapText="1"/>
    </xf>
    <xf numFmtId="0" fontId="56" fillId="0" borderId="10" xfId="0" applyFont="1" applyBorder="1" applyAlignment="1">
      <alignment horizontal="center" vertical="center" wrapText="1"/>
    </xf>
    <xf numFmtId="164" fontId="56" fillId="0" borderId="10"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xf>
    <xf numFmtId="0" fontId="0" fillId="0" borderId="0" xfId="0" applyBorder="1" applyAlignment="1">
      <alignment/>
    </xf>
    <xf numFmtId="0" fontId="56" fillId="0" borderId="0" xfId="0" applyFont="1" applyBorder="1" applyAlignment="1">
      <alignment horizontal="left"/>
    </xf>
    <xf numFmtId="164" fontId="56" fillId="0" borderId="10" xfId="0" applyNumberFormat="1" applyFont="1" applyBorder="1" applyAlignment="1">
      <alignment horizontal="center" vertical="center"/>
    </xf>
    <xf numFmtId="164" fontId="56" fillId="0" borderId="10" xfId="0" applyNumberFormat="1" applyFont="1" applyBorder="1" applyAlignment="1">
      <alignment horizontal="center"/>
    </xf>
    <xf numFmtId="0" fontId="56"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9" fillId="0" borderId="10" xfId="0" applyFont="1" applyBorder="1" applyAlignment="1">
      <alignment/>
    </xf>
    <xf numFmtId="0" fontId="59" fillId="33" borderId="10" xfId="0" applyFont="1" applyFill="1" applyBorder="1" applyAlignment="1">
      <alignment/>
    </xf>
    <xf numFmtId="0" fontId="6" fillId="0" borderId="10" xfId="0" applyFont="1" applyBorder="1" applyAlignment="1">
      <alignment/>
    </xf>
    <xf numFmtId="0" fontId="6" fillId="33" borderId="10" xfId="0" applyFont="1" applyFill="1" applyBorder="1" applyAlignment="1">
      <alignment/>
    </xf>
    <xf numFmtId="0" fontId="56"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3" fontId="56" fillId="0" borderId="13" xfId="0" applyNumberFormat="1" applyFont="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5" xfId="0" applyFont="1" applyFill="1" applyBorder="1" applyAlignment="1">
      <alignment horizontal="center" vertical="center" wrapText="1"/>
    </xf>
    <xf numFmtId="3" fontId="56" fillId="0" borderId="10" xfId="0" applyNumberFormat="1" applyFont="1" applyBorder="1" applyAlignment="1">
      <alignment horizontal="center" vertical="center" wrapText="1"/>
    </xf>
    <xf numFmtId="3" fontId="56" fillId="0" borderId="13" xfId="0" applyNumberFormat="1" applyFont="1" applyFill="1" applyBorder="1" applyAlignment="1">
      <alignment horizontal="center" vertical="center" wrapText="1"/>
    </xf>
    <xf numFmtId="3" fontId="56" fillId="0" borderId="14" xfId="0" applyNumberFormat="1" applyFont="1" applyFill="1" applyBorder="1" applyAlignment="1">
      <alignment horizontal="center" vertical="center" wrapText="1"/>
    </xf>
    <xf numFmtId="3" fontId="56" fillId="33" borderId="13" xfId="53" applyNumberFormat="1" applyFont="1" applyFill="1" applyBorder="1" applyAlignment="1">
      <alignment horizontal="left" vertical="center" wrapText="1"/>
      <protection/>
    </xf>
    <xf numFmtId="0" fontId="56" fillId="33" borderId="14" xfId="0" applyFont="1" applyFill="1" applyBorder="1" applyAlignment="1">
      <alignment vertical="center" wrapText="1"/>
    </xf>
    <xf numFmtId="164" fontId="56" fillId="0" borderId="10" xfId="53" applyNumberFormat="1" applyFont="1" applyFill="1" applyBorder="1" applyAlignment="1">
      <alignment horizontal="center" vertical="center" wrapText="1"/>
      <protection/>
    </xf>
    <xf numFmtId="0" fontId="56" fillId="0" borderId="10" xfId="53" applyFont="1" applyBorder="1" applyAlignment="1">
      <alignment vertical="center"/>
      <protection/>
    </xf>
    <xf numFmtId="3" fontId="56" fillId="2" borderId="10" xfId="0" applyNumberFormat="1" applyFont="1" applyFill="1" applyBorder="1" applyAlignment="1">
      <alignment horizontal="center" vertical="center" wrapText="1"/>
    </xf>
    <xf numFmtId="0" fontId="55"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3" fontId="56" fillId="0" borderId="10" xfId="0" applyNumberFormat="1" applyFont="1" applyFill="1" applyBorder="1" applyAlignment="1">
      <alignment horizontal="center" vertical="center" wrapText="1"/>
    </xf>
    <xf numFmtId="3" fontId="56" fillId="33" borderId="10" xfId="53" applyNumberFormat="1" applyFont="1" applyFill="1" applyBorder="1" applyAlignment="1">
      <alignment horizontal="left" vertical="center" wrapText="1"/>
      <protection/>
    </xf>
    <xf numFmtId="0" fontId="56" fillId="33" borderId="10" xfId="0" applyFont="1" applyFill="1" applyBorder="1" applyAlignment="1">
      <alignment vertical="center" wrapText="1"/>
    </xf>
    <xf numFmtId="0" fontId="61" fillId="0" borderId="10"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56" fillId="0" borderId="10" xfId="0" applyFont="1" applyBorder="1" applyAlignment="1">
      <alignment horizontal="left" vertical="center"/>
    </xf>
    <xf numFmtId="0" fontId="56" fillId="0" borderId="10" xfId="0" applyFont="1" applyBorder="1" applyAlignment="1">
      <alignment horizontal="left" vertical="center" wrapText="1"/>
    </xf>
    <xf numFmtId="3" fontId="56" fillId="0" borderId="10" xfId="0" applyNumberFormat="1" applyFont="1" applyBorder="1" applyAlignment="1">
      <alignment horizontal="left" vertical="center" wrapText="1"/>
    </xf>
    <xf numFmtId="0" fontId="56" fillId="33" borderId="10" xfId="0" applyFont="1" applyFill="1" applyBorder="1" applyAlignment="1">
      <alignment horizontal="left" vertical="center" wrapText="1"/>
    </xf>
    <xf numFmtId="164" fontId="56" fillId="0" borderId="10" xfId="53" applyNumberFormat="1" applyFont="1" applyFill="1" applyBorder="1" applyAlignment="1">
      <alignment horizontal="left" vertical="center" wrapText="1"/>
      <protection/>
    </xf>
    <xf numFmtId="0" fontId="56" fillId="0" borderId="10" xfId="53" applyFont="1" applyBorder="1" applyAlignment="1">
      <alignment horizontal="left" vertical="center"/>
      <protection/>
    </xf>
    <xf numFmtId="3" fontId="56" fillId="2" borderId="10" xfId="0" applyNumberFormat="1" applyFont="1" applyFill="1" applyBorder="1" applyAlignment="1">
      <alignment horizontal="left" vertical="center" wrapText="1"/>
    </xf>
    <xf numFmtId="3" fontId="56" fillId="0" borderId="10" xfId="0" applyNumberFormat="1" applyFont="1" applyFill="1" applyBorder="1" applyAlignment="1">
      <alignment horizontal="left" vertical="center" wrapText="1"/>
    </xf>
    <xf numFmtId="0" fontId="55" fillId="0" borderId="10" xfId="0" applyFont="1" applyBorder="1" applyAlignment="1">
      <alignment/>
    </xf>
    <xf numFmtId="0" fontId="55" fillId="0" borderId="10" xfId="0" applyFont="1" applyBorder="1" applyAlignment="1">
      <alignment horizontal="center"/>
    </xf>
    <xf numFmtId="164"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0" fontId="55" fillId="33" borderId="10" xfId="0" applyFont="1" applyFill="1" applyBorder="1" applyAlignment="1">
      <alignment horizontal="center" vertical="center" wrapText="1"/>
    </xf>
    <xf numFmtId="3" fontId="55" fillId="0" borderId="10" xfId="0" applyNumberFormat="1" applyFont="1" applyFill="1" applyBorder="1" applyAlignment="1">
      <alignment horizontal="center" vertical="center" wrapText="1"/>
    </xf>
    <xf numFmtId="3" fontId="55" fillId="33" borderId="10" xfId="53" applyNumberFormat="1" applyFont="1" applyFill="1" applyBorder="1" applyAlignment="1">
      <alignment horizontal="left" vertical="center" wrapText="1"/>
      <protection/>
    </xf>
    <xf numFmtId="164" fontId="55" fillId="0" borderId="10" xfId="53" applyNumberFormat="1" applyFont="1" applyFill="1" applyBorder="1" applyAlignment="1">
      <alignment horizontal="center" vertical="center" wrapText="1"/>
      <protection/>
    </xf>
    <xf numFmtId="3" fontId="55" fillId="2" borderId="10" xfId="0" applyNumberFormat="1" applyFont="1" applyFill="1" applyBorder="1" applyAlignment="1">
      <alignment horizontal="center" vertical="center"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textRotation="90"/>
    </xf>
    <xf numFmtId="0" fontId="55" fillId="33" borderId="10" xfId="0" applyFont="1" applyFill="1" applyBorder="1" applyAlignment="1">
      <alignment vertical="center" wrapText="1"/>
    </xf>
    <xf numFmtId="0" fontId="55" fillId="0" borderId="10" xfId="53" applyFont="1" applyBorder="1" applyAlignment="1">
      <alignment vertical="center"/>
      <protection/>
    </xf>
    <xf numFmtId="0" fontId="63" fillId="0" borderId="10" xfId="0" applyFont="1" applyBorder="1" applyAlignment="1">
      <alignment horizontal="center" vertical="center"/>
    </xf>
    <xf numFmtId="164" fontId="55" fillId="0" borderId="10" xfId="0" applyNumberFormat="1" applyFont="1" applyBorder="1" applyAlignment="1">
      <alignment horizontal="center" vertical="center" wrapText="1"/>
    </xf>
    <xf numFmtId="0" fontId="55" fillId="33" borderId="10" xfId="0" applyFont="1" applyFill="1" applyBorder="1" applyAlignment="1">
      <alignment horizontal="center" vertical="center" wrapText="1"/>
    </xf>
    <xf numFmtId="3" fontId="55" fillId="33" borderId="10" xfId="0" applyNumberFormat="1" applyFont="1" applyFill="1" applyBorder="1" applyAlignment="1">
      <alignment horizontal="center" vertical="center"/>
    </xf>
    <xf numFmtId="3" fontId="55" fillId="0" borderId="10" xfId="0" applyNumberFormat="1" applyFont="1" applyBorder="1" applyAlignment="1">
      <alignment horizontal="center" vertical="center"/>
    </xf>
    <xf numFmtId="3" fontId="55" fillId="33" borderId="10" xfId="0" applyNumberFormat="1" applyFont="1" applyFill="1" applyBorder="1" applyAlignment="1">
      <alignment horizontal="center" vertical="center" wrapText="1"/>
    </xf>
    <xf numFmtId="0" fontId="55" fillId="0" borderId="10" xfId="0" applyFont="1" applyBorder="1" applyAlignment="1">
      <alignment horizontal="center" wrapText="1"/>
    </xf>
    <xf numFmtId="3" fontId="55" fillId="0" borderId="10" xfId="0" applyNumberFormat="1" applyFont="1" applyBorder="1" applyAlignment="1">
      <alignment horizontal="center" vertical="center" wrapText="1"/>
    </xf>
    <xf numFmtId="0" fontId="55" fillId="33" borderId="10" xfId="0" applyFont="1" applyFill="1" applyBorder="1" applyAlignment="1">
      <alignment horizontal="center" vertical="center"/>
    </xf>
    <xf numFmtId="0" fontId="55" fillId="0" borderId="10" xfId="0" applyFont="1" applyFill="1" applyBorder="1" applyAlignment="1">
      <alignment horizontal="center" vertical="center"/>
    </xf>
    <xf numFmtId="0" fontId="56" fillId="33" borderId="10" xfId="0" applyFont="1" applyFill="1" applyBorder="1" applyAlignment="1">
      <alignment/>
    </xf>
    <xf numFmtId="1" fontId="56" fillId="33" borderId="10" xfId="0" applyNumberFormat="1" applyFont="1" applyFill="1" applyBorder="1" applyAlignment="1">
      <alignment horizontal="center" vertical="center" wrapText="1"/>
    </xf>
    <xf numFmtId="1" fontId="56" fillId="33" borderId="10" xfId="0" applyNumberFormat="1" applyFont="1" applyFill="1" applyBorder="1" applyAlignment="1">
      <alignment horizontal="center" vertical="center"/>
    </xf>
    <xf numFmtId="164" fontId="55" fillId="33" borderId="0" xfId="0" applyNumberFormat="1" applyFont="1" applyFill="1" applyAlignment="1">
      <alignment/>
    </xf>
    <xf numFmtId="0" fontId="55" fillId="33" borderId="0" xfId="0" applyFont="1" applyFill="1" applyAlignment="1">
      <alignment/>
    </xf>
    <xf numFmtId="0" fontId="0" fillId="33" borderId="0" xfId="0" applyFill="1" applyAlignment="1">
      <alignment/>
    </xf>
    <xf numFmtId="2" fontId="56" fillId="0" borderId="10" xfId="0" applyNumberFormat="1" applyFont="1" applyBorder="1" applyAlignment="1">
      <alignment/>
    </xf>
    <xf numFmtId="2" fontId="56" fillId="0" borderId="10" xfId="0" applyNumberFormat="1" applyFont="1" applyBorder="1" applyAlignment="1">
      <alignment horizontal="center" vertical="center"/>
    </xf>
    <xf numFmtId="2" fontId="56" fillId="33" borderId="1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60"/>
  <sheetViews>
    <sheetView tabSelected="1" view="pageBreakPreview" zoomScale="60" zoomScaleNormal="85" zoomScalePageLayoutView="0" workbookViewId="0" topLeftCell="A1">
      <selection activeCell="O8" sqref="O8:Q9"/>
    </sheetView>
  </sheetViews>
  <sheetFormatPr defaultColWidth="9.140625" defaultRowHeight="15"/>
  <cols>
    <col min="1" max="1" width="4.7109375" style="0" customWidth="1"/>
    <col min="2" max="2" width="25.28125" style="0" customWidth="1"/>
    <col min="3" max="3" width="8.8515625" style="29" customWidth="1"/>
    <col min="5" max="5" width="10.28125" style="0" customWidth="1"/>
    <col min="6" max="6" width="11.140625" style="0" customWidth="1"/>
    <col min="7" max="7" width="10.421875" style="0" customWidth="1"/>
    <col min="8" max="8" width="11.28125" style="0" customWidth="1"/>
    <col min="19" max="19" width="6.8515625" style="0" customWidth="1"/>
    <col min="20" max="20" width="12.8515625" style="0" customWidth="1"/>
    <col min="21" max="21" width="28.28125" style="0" customWidth="1"/>
  </cols>
  <sheetData>
    <row r="1" spans="1:26" ht="14.25">
      <c r="A1" s="76" t="s">
        <v>21</v>
      </c>
      <c r="B1" s="76"/>
      <c r="C1" s="76"/>
      <c r="D1" s="76"/>
      <c r="E1" s="76"/>
      <c r="F1" s="76"/>
      <c r="G1" s="76"/>
      <c r="H1" s="76"/>
      <c r="I1" s="76"/>
      <c r="J1" s="76"/>
      <c r="K1" s="76"/>
      <c r="L1" s="76"/>
      <c r="M1" s="76"/>
      <c r="N1" s="76"/>
      <c r="O1" s="76"/>
      <c r="P1" s="76"/>
      <c r="Q1" s="76"/>
      <c r="R1" s="76"/>
      <c r="S1" s="76"/>
      <c r="T1" s="76"/>
      <c r="U1" s="76"/>
      <c r="V1" s="76"/>
      <c r="W1" s="38"/>
      <c r="X1" s="38"/>
      <c r="Y1" s="38"/>
      <c r="Z1" s="38"/>
    </row>
    <row r="2" spans="1:26" ht="14.25">
      <c r="A2" s="77" t="s">
        <v>29</v>
      </c>
      <c r="B2" s="77"/>
      <c r="C2" s="77"/>
      <c r="D2" s="77"/>
      <c r="E2" s="77"/>
      <c r="F2" s="77"/>
      <c r="G2" s="77"/>
      <c r="H2" s="77"/>
      <c r="I2" s="77"/>
      <c r="J2" s="77"/>
      <c r="K2" s="77"/>
      <c r="L2" s="77"/>
      <c r="M2" s="77"/>
      <c r="N2" s="77"/>
      <c r="O2" s="77"/>
      <c r="P2" s="77"/>
      <c r="Q2" s="77"/>
      <c r="R2" s="77"/>
      <c r="S2" s="77"/>
      <c r="T2" s="77"/>
      <c r="U2" s="77"/>
      <c r="V2" s="77"/>
      <c r="W2" s="38"/>
      <c r="X2" s="38"/>
      <c r="Y2" s="38"/>
      <c r="Z2" s="38"/>
    </row>
    <row r="3" spans="1:26" ht="14.25">
      <c r="A3" s="77" t="s">
        <v>32</v>
      </c>
      <c r="B3" s="77"/>
      <c r="C3" s="77"/>
      <c r="D3" s="77"/>
      <c r="E3" s="77"/>
      <c r="F3" s="77"/>
      <c r="G3" s="77"/>
      <c r="H3" s="77"/>
      <c r="I3" s="77"/>
      <c r="J3" s="77"/>
      <c r="K3" s="77"/>
      <c r="L3" s="77"/>
      <c r="M3" s="77"/>
      <c r="N3" s="77"/>
      <c r="O3" s="77"/>
      <c r="P3" s="77"/>
      <c r="Q3" s="77"/>
      <c r="R3" s="77"/>
      <c r="S3" s="77"/>
      <c r="T3" s="77"/>
      <c r="U3" s="77"/>
      <c r="V3" s="77"/>
      <c r="W3" s="38"/>
      <c r="X3" s="38"/>
      <c r="Y3" s="38"/>
      <c r="Z3" s="38"/>
    </row>
    <row r="4" spans="1:26" ht="14.25">
      <c r="A4" s="78" t="s">
        <v>33</v>
      </c>
      <c r="B4" s="79"/>
      <c r="C4" s="79"/>
      <c r="D4" s="79"/>
      <c r="E4" s="79"/>
      <c r="F4" s="79"/>
      <c r="G4" s="79"/>
      <c r="H4" s="79"/>
      <c r="I4" s="79"/>
      <c r="J4" s="79"/>
      <c r="K4" s="79"/>
      <c r="L4" s="79"/>
      <c r="M4" s="79"/>
      <c r="N4" s="79"/>
      <c r="O4" s="79"/>
      <c r="P4" s="79"/>
      <c r="Q4" s="79"/>
      <c r="R4" s="79"/>
      <c r="S4" s="79"/>
      <c r="T4" s="79"/>
      <c r="U4" s="79"/>
      <c r="V4" s="79"/>
      <c r="W4" s="38"/>
      <c r="X4" s="38"/>
      <c r="Y4" s="38"/>
      <c r="Z4" s="38"/>
    </row>
    <row r="5" spans="1:29" ht="14.25">
      <c r="A5" s="80" t="s">
        <v>0</v>
      </c>
      <c r="B5" s="82" t="s">
        <v>34</v>
      </c>
      <c r="C5" s="82" t="s">
        <v>9</v>
      </c>
      <c r="D5" s="82" t="s">
        <v>4</v>
      </c>
      <c r="E5" s="82" t="s">
        <v>12</v>
      </c>
      <c r="F5" s="82" t="s">
        <v>24</v>
      </c>
      <c r="G5" s="82" t="s">
        <v>19</v>
      </c>
      <c r="H5" s="84" t="s">
        <v>31</v>
      </c>
      <c r="I5" s="85" t="s">
        <v>13</v>
      </c>
      <c r="J5" s="86"/>
      <c r="K5" s="86"/>
      <c r="L5" s="87"/>
      <c r="M5" s="82" t="s">
        <v>10</v>
      </c>
      <c r="N5" s="82" t="s">
        <v>11</v>
      </c>
      <c r="O5" s="88" t="s">
        <v>16</v>
      </c>
      <c r="P5" s="88"/>
      <c r="Q5" s="88"/>
      <c r="R5" s="89" t="s">
        <v>20</v>
      </c>
      <c r="S5" s="89" t="s">
        <v>18</v>
      </c>
      <c r="T5" s="91" t="s">
        <v>14</v>
      </c>
      <c r="U5" s="93" t="s">
        <v>15</v>
      </c>
      <c r="V5" s="95" t="s">
        <v>25</v>
      </c>
      <c r="W5" s="76" t="s">
        <v>26</v>
      </c>
      <c r="X5" s="76"/>
      <c r="Y5" s="76"/>
      <c r="Z5" s="76"/>
      <c r="AA5" s="34"/>
      <c r="AB5" s="34"/>
      <c r="AC5" s="34"/>
    </row>
    <row r="6" spans="1:29" ht="60">
      <c r="A6" s="81"/>
      <c r="B6" s="83"/>
      <c r="C6" s="83"/>
      <c r="D6" s="83"/>
      <c r="E6" s="83"/>
      <c r="F6" s="83"/>
      <c r="G6" s="83"/>
      <c r="H6" s="81"/>
      <c r="I6" s="6" t="s">
        <v>5</v>
      </c>
      <c r="J6" s="6" t="s">
        <v>6</v>
      </c>
      <c r="K6" s="6" t="s">
        <v>7</v>
      </c>
      <c r="L6" s="6" t="s">
        <v>8</v>
      </c>
      <c r="M6" s="83"/>
      <c r="N6" s="83"/>
      <c r="O6" s="7" t="s">
        <v>2</v>
      </c>
      <c r="P6" s="7" t="s">
        <v>1</v>
      </c>
      <c r="Q6" s="7" t="s">
        <v>3</v>
      </c>
      <c r="R6" s="90"/>
      <c r="S6" s="90"/>
      <c r="T6" s="92"/>
      <c r="U6" s="94"/>
      <c r="V6" s="95"/>
      <c r="W6" s="6" t="s">
        <v>5</v>
      </c>
      <c r="X6" s="6" t="s">
        <v>6</v>
      </c>
      <c r="Y6" s="6" t="s">
        <v>7</v>
      </c>
      <c r="Z6" s="6" t="s">
        <v>8</v>
      </c>
      <c r="AA6" s="34"/>
      <c r="AB6" s="34"/>
      <c r="AC6" s="34"/>
    </row>
    <row r="7" spans="1:29" ht="14.25">
      <c r="A7" s="26"/>
      <c r="B7" s="39" t="s">
        <v>66</v>
      </c>
      <c r="C7" s="6"/>
      <c r="D7" s="39">
        <v>1571269</v>
      </c>
      <c r="E7" s="6"/>
      <c r="F7" s="6"/>
      <c r="G7" s="6"/>
      <c r="H7" s="26"/>
      <c r="I7" s="39">
        <v>7.82</v>
      </c>
      <c r="J7" s="39">
        <v>36.02</v>
      </c>
      <c r="K7" s="39">
        <v>39.46</v>
      </c>
      <c r="L7" s="39">
        <v>16.7</v>
      </c>
      <c r="M7" s="16">
        <f aca="true" t="shared" si="0" ref="M7:M14">100-I7</f>
        <v>92.18</v>
      </c>
      <c r="N7" s="16">
        <f aca="true" t="shared" si="1" ref="N7:N14">K7+L7</f>
        <v>56.16</v>
      </c>
      <c r="O7" s="144"/>
      <c r="P7" s="144"/>
      <c r="Q7" s="144"/>
      <c r="R7" s="31"/>
      <c r="S7" s="31"/>
      <c r="T7" s="37" t="s">
        <v>72</v>
      </c>
      <c r="U7" s="40" t="s">
        <v>99</v>
      </c>
      <c r="V7" s="27"/>
      <c r="W7" s="21">
        <f aca="true" t="shared" si="2" ref="W7:W14">I7/100*D7</f>
        <v>122873.23580000001</v>
      </c>
      <c r="X7" s="21">
        <f aca="true" t="shared" si="3" ref="X7:X14">J7/100*D7</f>
        <v>565971.0938</v>
      </c>
      <c r="Y7" s="21">
        <f aca="true" t="shared" si="4" ref="Y7:Y14">K7/100*D7</f>
        <v>620022.7474</v>
      </c>
      <c r="Z7" s="21">
        <f aca="true" t="shared" si="5" ref="Z7:Z14">L7/100*D7</f>
        <v>262401.92299999995</v>
      </c>
      <c r="AA7" s="35">
        <f>(W7*2+X7*3+Y7*4+Z7*5)/D7</f>
        <v>3.6504</v>
      </c>
      <c r="AB7" s="34"/>
      <c r="AC7" s="34"/>
    </row>
    <row r="8" spans="1:29" ht="14.25">
      <c r="A8" s="26"/>
      <c r="B8" s="39" t="s">
        <v>67</v>
      </c>
      <c r="C8" s="6"/>
      <c r="D8" s="39">
        <v>49355</v>
      </c>
      <c r="E8" s="6"/>
      <c r="F8" s="6"/>
      <c r="G8" s="6"/>
      <c r="H8" s="26"/>
      <c r="I8" s="39">
        <v>5.57</v>
      </c>
      <c r="J8" s="39">
        <v>33.06</v>
      </c>
      <c r="K8" s="39">
        <v>42.49</v>
      </c>
      <c r="L8" s="39">
        <v>18.87</v>
      </c>
      <c r="M8" s="16">
        <f t="shared" si="0"/>
        <v>94.43</v>
      </c>
      <c r="N8" s="16">
        <f t="shared" si="1"/>
        <v>61.36</v>
      </c>
      <c r="O8" s="145">
        <v>21.56</v>
      </c>
      <c r="P8" s="145">
        <v>67.68</v>
      </c>
      <c r="Q8" s="145">
        <v>10.76</v>
      </c>
      <c r="R8" s="31"/>
      <c r="S8" s="31"/>
      <c r="T8" s="37" t="s">
        <v>73</v>
      </c>
      <c r="U8" s="25" t="s">
        <v>100</v>
      </c>
      <c r="V8" s="27"/>
      <c r="W8" s="21">
        <f t="shared" si="2"/>
        <v>2749.0735</v>
      </c>
      <c r="X8" s="21">
        <f t="shared" si="3"/>
        <v>16316.763</v>
      </c>
      <c r="Y8" s="21">
        <f t="shared" si="4"/>
        <v>20970.9395</v>
      </c>
      <c r="Z8" s="21">
        <f t="shared" si="5"/>
        <v>9313.2885</v>
      </c>
      <c r="AA8" s="35">
        <f>(W8*2+X8*3+Y8*4+Z8*5)/D8</f>
        <v>3.7463000000000006</v>
      </c>
      <c r="AB8" s="34"/>
      <c r="AC8" s="34"/>
    </row>
    <row r="9" spans="1:29" s="143" customFormat="1" ht="14.25">
      <c r="A9" s="17"/>
      <c r="B9" s="138" t="s">
        <v>68</v>
      </c>
      <c r="C9" s="70">
        <v>1108</v>
      </c>
      <c r="D9" s="138">
        <v>972</v>
      </c>
      <c r="E9" s="139">
        <f aca="true" t="shared" si="6" ref="E9:E20">D9/C9*100</f>
        <v>87.72563176895306</v>
      </c>
      <c r="F9" s="70"/>
      <c r="G9" s="70"/>
      <c r="H9" s="17"/>
      <c r="I9" s="138">
        <v>0.72</v>
      </c>
      <c r="J9" s="138">
        <v>30.25</v>
      </c>
      <c r="K9" s="138">
        <v>44.55</v>
      </c>
      <c r="L9" s="138">
        <v>24.49</v>
      </c>
      <c r="M9" s="70">
        <f t="shared" si="0"/>
        <v>99.28</v>
      </c>
      <c r="N9" s="70">
        <f t="shared" si="1"/>
        <v>69.03999999999999</v>
      </c>
      <c r="O9" s="146">
        <v>8.95</v>
      </c>
      <c r="P9" s="146">
        <v>78.09</v>
      </c>
      <c r="Q9" s="146">
        <v>12.96</v>
      </c>
      <c r="R9" s="12">
        <v>32</v>
      </c>
      <c r="S9" s="12"/>
      <c r="T9" s="37">
        <v>9</v>
      </c>
      <c r="U9" s="13" t="s">
        <v>101</v>
      </c>
      <c r="V9" s="12"/>
      <c r="W9" s="140">
        <f t="shared" si="2"/>
        <v>6.9984</v>
      </c>
      <c r="X9" s="140">
        <f t="shared" si="3"/>
        <v>294.03</v>
      </c>
      <c r="Y9" s="140">
        <f t="shared" si="4"/>
        <v>433.02599999999995</v>
      </c>
      <c r="Z9" s="140">
        <f t="shared" si="5"/>
        <v>238.04279999999997</v>
      </c>
      <c r="AA9" s="141">
        <f>(W9*2+X9*3+Y9*4+Z9*5)/D9</f>
        <v>3.9284</v>
      </c>
      <c r="AB9" s="142"/>
      <c r="AC9" s="142"/>
    </row>
    <row r="10" spans="1:29" ht="14.25">
      <c r="A10" s="26">
        <v>1</v>
      </c>
      <c r="B10" s="41" t="s">
        <v>27</v>
      </c>
      <c r="C10" s="18">
        <v>182</v>
      </c>
      <c r="D10" s="39">
        <v>162</v>
      </c>
      <c r="E10" s="30">
        <f t="shared" si="6"/>
        <v>89.01098901098901</v>
      </c>
      <c r="F10" s="6">
        <v>4.2</v>
      </c>
      <c r="G10" s="20">
        <f>(W10*2+X10*3+Y10*4+Z10*5)/D10</f>
        <v>3.8024000000000004</v>
      </c>
      <c r="H10" s="26" t="s">
        <v>69</v>
      </c>
      <c r="I10" s="39">
        <v>0</v>
      </c>
      <c r="J10" s="39">
        <v>41.36</v>
      </c>
      <c r="K10" s="39">
        <v>37.04</v>
      </c>
      <c r="L10" s="39">
        <v>21.6</v>
      </c>
      <c r="M10" s="16">
        <f t="shared" si="0"/>
        <v>100</v>
      </c>
      <c r="N10" s="16">
        <f t="shared" si="1"/>
        <v>58.64</v>
      </c>
      <c r="O10" s="14">
        <v>22.22</v>
      </c>
      <c r="P10" s="5">
        <v>58.64</v>
      </c>
      <c r="Q10" s="5">
        <v>19.14</v>
      </c>
      <c r="R10" s="31">
        <v>1</v>
      </c>
      <c r="S10" s="12"/>
      <c r="T10" s="37" t="s">
        <v>74</v>
      </c>
      <c r="U10" s="40" t="s">
        <v>102</v>
      </c>
      <c r="V10" s="22"/>
      <c r="W10" s="21">
        <f t="shared" si="2"/>
        <v>0</v>
      </c>
      <c r="X10" s="21">
        <f t="shared" si="3"/>
        <v>67.00319999999999</v>
      </c>
      <c r="Y10" s="21">
        <f t="shared" si="4"/>
        <v>60.0048</v>
      </c>
      <c r="Z10" s="21">
        <f t="shared" si="5"/>
        <v>34.992000000000004</v>
      </c>
      <c r="AA10" s="35">
        <f>(W10*2+X10*3+Y10*4+Z10*5)/D10</f>
        <v>3.8024000000000004</v>
      </c>
      <c r="AB10" s="34"/>
      <c r="AC10" s="34"/>
    </row>
    <row r="11" spans="1:29" ht="14.25">
      <c r="A11" s="26">
        <v>2</v>
      </c>
      <c r="B11" s="41" t="s">
        <v>35</v>
      </c>
      <c r="C11" s="26">
        <v>89</v>
      </c>
      <c r="D11" s="39">
        <v>84</v>
      </c>
      <c r="E11" s="30">
        <f t="shared" si="6"/>
        <v>94.3820224719101</v>
      </c>
      <c r="F11" s="6">
        <v>3.6</v>
      </c>
      <c r="G11" s="20">
        <f>(W11*2+X11*3+Y11*4+Z11*5)/D11</f>
        <v>3.6428000000000003</v>
      </c>
      <c r="H11" s="24" t="s">
        <v>70</v>
      </c>
      <c r="I11" s="39">
        <v>0</v>
      </c>
      <c r="J11" s="39">
        <v>46.43</v>
      </c>
      <c r="K11" s="39">
        <v>42.86</v>
      </c>
      <c r="L11" s="39">
        <v>10.71</v>
      </c>
      <c r="M11" s="16">
        <f t="shared" si="0"/>
        <v>100</v>
      </c>
      <c r="N11" s="16">
        <f t="shared" si="1"/>
        <v>53.57</v>
      </c>
      <c r="O11" s="17">
        <v>5.95</v>
      </c>
      <c r="P11" s="26">
        <v>89.29</v>
      </c>
      <c r="Q11" s="26">
        <v>4.76</v>
      </c>
      <c r="R11" s="31">
        <v>1</v>
      </c>
      <c r="S11" s="14"/>
      <c r="T11" s="37" t="s">
        <v>75</v>
      </c>
      <c r="U11" s="13" t="s">
        <v>94</v>
      </c>
      <c r="V11" s="22"/>
      <c r="W11" s="21">
        <f t="shared" si="2"/>
        <v>0</v>
      </c>
      <c r="X11" s="21">
        <f t="shared" si="3"/>
        <v>39.0012</v>
      </c>
      <c r="Y11" s="21">
        <f t="shared" si="4"/>
        <v>36.0024</v>
      </c>
      <c r="Z11" s="21">
        <f t="shared" si="5"/>
        <v>8.996400000000001</v>
      </c>
      <c r="AA11" s="35">
        <f aca="true" t="shared" si="7" ref="AA11:AA41">(W11*2+X11*3+Y11*4+Z11*5)/D11</f>
        <v>3.6428000000000003</v>
      </c>
      <c r="AB11" s="34"/>
      <c r="AC11" s="34"/>
    </row>
    <row r="12" spans="1:29" ht="14.25">
      <c r="A12" s="26">
        <v>3</v>
      </c>
      <c r="B12" s="41" t="s">
        <v>36</v>
      </c>
      <c r="C12" s="26">
        <v>13</v>
      </c>
      <c r="D12" s="39">
        <v>13</v>
      </c>
      <c r="E12" s="30">
        <f t="shared" si="6"/>
        <v>100</v>
      </c>
      <c r="F12" s="6">
        <v>3.8</v>
      </c>
      <c r="G12" s="20">
        <f>(W12*2+X12*3+Y12*4+Z12*5)/D12</f>
        <v>3.6923</v>
      </c>
      <c r="H12" s="24" t="s">
        <v>69</v>
      </c>
      <c r="I12" s="39">
        <v>0</v>
      </c>
      <c r="J12" s="39">
        <v>30.77</v>
      </c>
      <c r="K12" s="39">
        <v>69.23</v>
      </c>
      <c r="L12" s="39">
        <v>0</v>
      </c>
      <c r="M12" s="16">
        <f t="shared" si="0"/>
        <v>100</v>
      </c>
      <c r="N12" s="16">
        <f t="shared" si="1"/>
        <v>69.23</v>
      </c>
      <c r="O12" s="17">
        <v>0</v>
      </c>
      <c r="P12" s="26">
        <v>100</v>
      </c>
      <c r="Q12" s="26">
        <v>0</v>
      </c>
      <c r="R12" s="31">
        <v>1</v>
      </c>
      <c r="S12" s="14"/>
      <c r="T12" s="37" t="s">
        <v>76</v>
      </c>
      <c r="U12" s="40" t="s">
        <v>111</v>
      </c>
      <c r="V12" s="22"/>
      <c r="W12" s="21">
        <f t="shared" si="2"/>
        <v>0</v>
      </c>
      <c r="X12" s="21">
        <f t="shared" si="3"/>
        <v>4.0001</v>
      </c>
      <c r="Y12" s="21">
        <f t="shared" si="4"/>
        <v>8.9999</v>
      </c>
      <c r="Z12" s="21">
        <f t="shared" si="5"/>
        <v>0</v>
      </c>
      <c r="AA12" s="35">
        <f t="shared" si="7"/>
        <v>3.6923</v>
      </c>
      <c r="AB12" s="34"/>
      <c r="AC12" s="34"/>
    </row>
    <row r="13" spans="1:29" ht="14.25">
      <c r="A13" s="26">
        <v>4</v>
      </c>
      <c r="B13" s="41" t="s">
        <v>37</v>
      </c>
      <c r="C13" s="26">
        <v>11</v>
      </c>
      <c r="D13" s="39">
        <v>9</v>
      </c>
      <c r="E13" s="30">
        <f t="shared" si="6"/>
        <v>81.81818181818183</v>
      </c>
      <c r="F13" s="6">
        <v>4</v>
      </c>
      <c r="G13" s="20">
        <f>(W13*2+X13*3+Y13*4+Z13*5)/D13</f>
        <v>3.8888999999999996</v>
      </c>
      <c r="H13" s="24" t="s">
        <v>69</v>
      </c>
      <c r="I13" s="39">
        <v>0</v>
      </c>
      <c r="J13" s="39">
        <v>11.11</v>
      </c>
      <c r="K13" s="39">
        <v>88.89</v>
      </c>
      <c r="L13" s="39">
        <v>0</v>
      </c>
      <c r="M13" s="16">
        <f t="shared" si="0"/>
        <v>100</v>
      </c>
      <c r="N13" s="16">
        <f t="shared" si="1"/>
        <v>88.89</v>
      </c>
      <c r="O13" s="17">
        <v>0</v>
      </c>
      <c r="P13" s="26">
        <v>100</v>
      </c>
      <c r="Q13" s="26">
        <v>0</v>
      </c>
      <c r="R13" s="31">
        <v>1</v>
      </c>
      <c r="S13" s="14"/>
      <c r="T13" s="37" t="s">
        <v>77</v>
      </c>
      <c r="U13" s="15" t="s">
        <v>97</v>
      </c>
      <c r="V13" s="22"/>
      <c r="W13" s="21">
        <f t="shared" si="2"/>
        <v>0</v>
      </c>
      <c r="X13" s="21">
        <f t="shared" si="3"/>
        <v>0.9998999999999999</v>
      </c>
      <c r="Y13" s="21">
        <f t="shared" si="4"/>
        <v>8.0001</v>
      </c>
      <c r="Z13" s="21">
        <f t="shared" si="5"/>
        <v>0</v>
      </c>
      <c r="AA13" s="35">
        <f t="shared" si="7"/>
        <v>3.8888999999999996</v>
      </c>
      <c r="AB13" s="34"/>
      <c r="AC13" s="34"/>
    </row>
    <row r="14" spans="1:29" ht="14.25">
      <c r="A14" s="26">
        <v>5</v>
      </c>
      <c r="B14" s="41" t="s">
        <v>38</v>
      </c>
      <c r="C14" s="26">
        <v>127</v>
      </c>
      <c r="D14" s="39">
        <v>119</v>
      </c>
      <c r="E14" s="30">
        <f t="shared" si="6"/>
        <v>93.7007874015748</v>
      </c>
      <c r="F14" s="6">
        <v>4</v>
      </c>
      <c r="G14" s="20">
        <f>(W14*2+X14*3+Y14*4+Z14*5)/D14</f>
        <v>4.042</v>
      </c>
      <c r="H14" s="24" t="s">
        <v>70</v>
      </c>
      <c r="I14" s="39">
        <v>4.2</v>
      </c>
      <c r="J14" s="39">
        <v>19.33</v>
      </c>
      <c r="K14" s="39">
        <v>44.54</v>
      </c>
      <c r="L14" s="39">
        <v>31.93</v>
      </c>
      <c r="M14" s="16">
        <f t="shared" si="0"/>
        <v>95.8</v>
      </c>
      <c r="N14" s="16">
        <f t="shared" si="1"/>
        <v>76.47</v>
      </c>
      <c r="O14" s="17">
        <v>11.76</v>
      </c>
      <c r="P14" s="26">
        <v>57.98</v>
      </c>
      <c r="Q14" s="26">
        <v>30.25</v>
      </c>
      <c r="R14" s="31">
        <v>1</v>
      </c>
      <c r="S14" s="14"/>
      <c r="T14" s="37" t="s">
        <v>78</v>
      </c>
      <c r="U14" s="40" t="s">
        <v>112</v>
      </c>
      <c r="V14" s="22"/>
      <c r="W14" s="21">
        <f t="shared" si="2"/>
        <v>4.998</v>
      </c>
      <c r="X14" s="21">
        <f t="shared" si="3"/>
        <v>23.002699999999997</v>
      </c>
      <c r="Y14" s="21">
        <f t="shared" si="4"/>
        <v>53.0026</v>
      </c>
      <c r="Z14" s="21">
        <f t="shared" si="5"/>
        <v>37.9967</v>
      </c>
      <c r="AA14" s="35">
        <f t="shared" si="7"/>
        <v>4.042</v>
      </c>
      <c r="AB14" s="34"/>
      <c r="AC14" s="34"/>
    </row>
    <row r="15" spans="1:29" ht="14.25">
      <c r="A15" s="26">
        <v>6</v>
      </c>
      <c r="B15" s="41" t="s">
        <v>39</v>
      </c>
      <c r="C15" s="32">
        <v>10</v>
      </c>
      <c r="D15" s="39">
        <v>9</v>
      </c>
      <c r="E15" s="33">
        <f t="shared" si="6"/>
        <v>90</v>
      </c>
      <c r="F15" s="6">
        <v>4.2</v>
      </c>
      <c r="G15" s="20">
        <f aca="true" t="shared" si="8" ref="G15:G41">(W15*2+X15*3+Y15*4+Z15*5)/D15</f>
        <v>4.2223</v>
      </c>
      <c r="H15" s="31" t="s">
        <v>70</v>
      </c>
      <c r="I15" s="39">
        <v>0</v>
      </c>
      <c r="J15" s="39">
        <v>33.33</v>
      </c>
      <c r="K15" s="39">
        <v>11.11</v>
      </c>
      <c r="L15" s="39">
        <v>55.56</v>
      </c>
      <c r="M15" s="16">
        <f aca="true" t="shared" si="9" ref="M15:M40">100-I15</f>
        <v>100</v>
      </c>
      <c r="N15" s="16">
        <f aca="true" t="shared" si="10" ref="N15:N40">K15+L15</f>
        <v>66.67</v>
      </c>
      <c r="O15" s="17">
        <v>0</v>
      </c>
      <c r="P15" s="32">
        <v>66.67</v>
      </c>
      <c r="Q15" s="32">
        <v>33.33</v>
      </c>
      <c r="R15" s="31">
        <v>1</v>
      </c>
      <c r="S15" s="39"/>
      <c r="T15" s="37">
        <v>9</v>
      </c>
      <c r="U15" s="39" t="s">
        <v>101</v>
      </c>
      <c r="V15" s="39"/>
      <c r="W15" s="21">
        <f aca="true" t="shared" si="11" ref="W15:W41">I15/100*D15</f>
        <v>0</v>
      </c>
      <c r="X15" s="21">
        <f aca="true" t="shared" si="12" ref="X15:X41">J15/100*D15</f>
        <v>2.9997</v>
      </c>
      <c r="Y15" s="21">
        <f aca="true" t="shared" si="13" ref="Y15:Y41">K15/100*D15</f>
        <v>0.9998999999999999</v>
      </c>
      <c r="Z15" s="21">
        <f aca="true" t="shared" si="14" ref="Z15:Z41">L15/100*D15</f>
        <v>5.0004</v>
      </c>
      <c r="AA15" s="35">
        <f t="shared" si="7"/>
        <v>4.2223</v>
      </c>
      <c r="AB15" s="34"/>
      <c r="AC15" s="34"/>
    </row>
    <row r="16" spans="1:29" ht="14.25">
      <c r="A16" s="26">
        <v>7</v>
      </c>
      <c r="B16" s="41" t="s">
        <v>40</v>
      </c>
      <c r="C16" s="32">
        <v>27</v>
      </c>
      <c r="D16" s="39">
        <v>27</v>
      </c>
      <c r="E16" s="33">
        <f t="shared" si="6"/>
        <v>100</v>
      </c>
      <c r="F16" s="6">
        <v>3.8</v>
      </c>
      <c r="G16" s="20">
        <f t="shared" si="8"/>
        <v>3.6296999999999997</v>
      </c>
      <c r="H16" s="31" t="s">
        <v>69</v>
      </c>
      <c r="I16" s="39">
        <v>0</v>
      </c>
      <c r="J16" s="39">
        <v>44.44</v>
      </c>
      <c r="K16" s="39">
        <v>48.15</v>
      </c>
      <c r="L16" s="39">
        <v>7.41</v>
      </c>
      <c r="M16" s="16">
        <f t="shared" si="9"/>
        <v>100</v>
      </c>
      <c r="N16" s="16">
        <f t="shared" si="10"/>
        <v>55.56</v>
      </c>
      <c r="O16" s="17">
        <v>0</v>
      </c>
      <c r="P16" s="32">
        <v>88.89</v>
      </c>
      <c r="Q16" s="32">
        <v>11.11</v>
      </c>
      <c r="R16" s="31">
        <v>1</v>
      </c>
      <c r="S16" s="39"/>
      <c r="T16" s="37" t="s">
        <v>79</v>
      </c>
      <c r="U16" s="40" t="s">
        <v>103</v>
      </c>
      <c r="V16" s="39"/>
      <c r="W16" s="21">
        <f t="shared" si="11"/>
        <v>0</v>
      </c>
      <c r="X16" s="21">
        <f t="shared" si="12"/>
        <v>11.9988</v>
      </c>
      <c r="Y16" s="21">
        <f t="shared" si="13"/>
        <v>13.000499999999999</v>
      </c>
      <c r="Z16" s="21">
        <f t="shared" si="14"/>
        <v>2.0007</v>
      </c>
      <c r="AA16" s="35">
        <f t="shared" si="7"/>
        <v>3.6296999999999997</v>
      </c>
      <c r="AB16" s="34"/>
      <c r="AC16" s="34"/>
    </row>
    <row r="17" spans="1:29" ht="14.25">
      <c r="A17" s="26">
        <v>8</v>
      </c>
      <c r="B17" s="41" t="s">
        <v>41</v>
      </c>
      <c r="C17" s="32">
        <v>61</v>
      </c>
      <c r="D17" s="39">
        <v>57</v>
      </c>
      <c r="E17" s="33">
        <f t="shared" si="6"/>
        <v>93.44262295081968</v>
      </c>
      <c r="F17" s="6">
        <v>4</v>
      </c>
      <c r="G17" s="20">
        <f t="shared" si="8"/>
        <v>4.1754</v>
      </c>
      <c r="H17" s="31" t="s">
        <v>71</v>
      </c>
      <c r="I17" s="39">
        <v>0</v>
      </c>
      <c r="J17" s="39">
        <v>10.53</v>
      </c>
      <c r="K17" s="39">
        <v>61.4</v>
      </c>
      <c r="L17" s="39">
        <v>28.07</v>
      </c>
      <c r="M17" s="16">
        <f t="shared" si="9"/>
        <v>100</v>
      </c>
      <c r="N17" s="16">
        <f t="shared" si="10"/>
        <v>89.47</v>
      </c>
      <c r="O17" s="17">
        <v>7.02</v>
      </c>
      <c r="P17" s="32">
        <v>66.67</v>
      </c>
      <c r="Q17" s="32">
        <v>26.32</v>
      </c>
      <c r="R17" s="31">
        <v>1</v>
      </c>
      <c r="S17" s="39"/>
      <c r="T17" s="37">
        <v>3</v>
      </c>
      <c r="U17" s="40" t="s">
        <v>93</v>
      </c>
      <c r="V17" s="39"/>
      <c r="W17" s="21">
        <f t="shared" si="11"/>
        <v>0</v>
      </c>
      <c r="X17" s="21">
        <f t="shared" si="12"/>
        <v>6.0020999999999995</v>
      </c>
      <c r="Y17" s="21">
        <f t="shared" si="13"/>
        <v>34.998</v>
      </c>
      <c r="Z17" s="21">
        <f t="shared" si="14"/>
        <v>15.9999</v>
      </c>
      <c r="AA17" s="35">
        <f t="shared" si="7"/>
        <v>4.1754</v>
      </c>
      <c r="AB17" s="34"/>
      <c r="AC17" s="34"/>
    </row>
    <row r="18" spans="1:29" ht="14.25">
      <c r="A18" s="26">
        <v>9</v>
      </c>
      <c r="B18" s="41" t="s">
        <v>42</v>
      </c>
      <c r="C18" s="32">
        <v>15</v>
      </c>
      <c r="D18" s="39">
        <v>8</v>
      </c>
      <c r="E18" s="33">
        <f t="shared" si="6"/>
        <v>53.333333333333336</v>
      </c>
      <c r="F18" s="6">
        <v>4.2</v>
      </c>
      <c r="G18" s="20">
        <f t="shared" si="8"/>
        <v>3.875</v>
      </c>
      <c r="H18" s="31" t="s">
        <v>69</v>
      </c>
      <c r="I18" s="39">
        <v>0</v>
      </c>
      <c r="J18" s="39">
        <v>37.5</v>
      </c>
      <c r="K18" s="39">
        <v>37.5</v>
      </c>
      <c r="L18" s="39">
        <v>25</v>
      </c>
      <c r="M18" s="16">
        <f t="shared" si="9"/>
        <v>100</v>
      </c>
      <c r="N18" s="16">
        <f t="shared" si="10"/>
        <v>62.5</v>
      </c>
      <c r="O18" s="17">
        <v>0</v>
      </c>
      <c r="P18" s="32">
        <v>100</v>
      </c>
      <c r="Q18" s="32">
        <v>0</v>
      </c>
      <c r="R18" s="31">
        <v>1</v>
      </c>
      <c r="S18" s="39"/>
      <c r="T18" s="37" t="s">
        <v>80</v>
      </c>
      <c r="U18" s="39" t="s">
        <v>97</v>
      </c>
      <c r="V18" s="39"/>
      <c r="W18" s="21">
        <f t="shared" si="11"/>
        <v>0</v>
      </c>
      <c r="X18" s="21">
        <f t="shared" si="12"/>
        <v>3</v>
      </c>
      <c r="Y18" s="21">
        <f t="shared" si="13"/>
        <v>3</v>
      </c>
      <c r="Z18" s="21">
        <f t="shared" si="14"/>
        <v>2</v>
      </c>
      <c r="AA18" s="35">
        <f t="shared" si="7"/>
        <v>3.875</v>
      </c>
      <c r="AB18" s="34"/>
      <c r="AC18" s="34"/>
    </row>
    <row r="19" spans="1:29" ht="14.25">
      <c r="A19" s="26">
        <v>10</v>
      </c>
      <c r="B19" s="41" t="s">
        <v>43</v>
      </c>
      <c r="C19" s="32">
        <v>74</v>
      </c>
      <c r="D19" s="39">
        <v>49</v>
      </c>
      <c r="E19" s="33">
        <f t="shared" si="6"/>
        <v>66.21621621621621</v>
      </c>
      <c r="F19" s="6">
        <v>3.8</v>
      </c>
      <c r="G19" s="20">
        <f t="shared" si="8"/>
        <v>4</v>
      </c>
      <c r="H19" s="31" t="s">
        <v>71</v>
      </c>
      <c r="I19" s="39">
        <v>0</v>
      </c>
      <c r="J19" s="39">
        <v>30.61</v>
      </c>
      <c r="K19" s="39">
        <v>38.78</v>
      </c>
      <c r="L19" s="39">
        <v>30.61</v>
      </c>
      <c r="M19" s="16">
        <f t="shared" si="9"/>
        <v>100</v>
      </c>
      <c r="N19" s="16">
        <f t="shared" si="10"/>
        <v>69.39</v>
      </c>
      <c r="O19" s="17">
        <v>0</v>
      </c>
      <c r="P19" s="32">
        <v>93.88</v>
      </c>
      <c r="Q19" s="32">
        <v>6.12</v>
      </c>
      <c r="R19" s="31">
        <v>1</v>
      </c>
      <c r="S19" s="39"/>
      <c r="T19" s="37" t="s">
        <v>73</v>
      </c>
      <c r="U19" s="39" t="s">
        <v>100</v>
      </c>
      <c r="V19" s="39"/>
      <c r="W19" s="21">
        <f t="shared" si="11"/>
        <v>0</v>
      </c>
      <c r="X19" s="21">
        <f t="shared" si="12"/>
        <v>14.998899999999999</v>
      </c>
      <c r="Y19" s="21">
        <f t="shared" si="13"/>
        <v>19.002200000000002</v>
      </c>
      <c r="Z19" s="21">
        <f t="shared" si="14"/>
        <v>14.998899999999999</v>
      </c>
      <c r="AA19" s="35">
        <f t="shared" si="7"/>
        <v>4</v>
      </c>
      <c r="AB19" s="34"/>
      <c r="AC19" s="34"/>
    </row>
    <row r="20" spans="1:29" ht="14.25">
      <c r="A20" s="26">
        <v>11</v>
      </c>
      <c r="B20" s="41" t="s">
        <v>44</v>
      </c>
      <c r="C20" s="32">
        <v>91</v>
      </c>
      <c r="D20" s="39">
        <v>85</v>
      </c>
      <c r="E20" s="33">
        <f t="shared" si="6"/>
        <v>93.4065934065934</v>
      </c>
      <c r="F20" s="6">
        <v>4</v>
      </c>
      <c r="G20" s="20">
        <f t="shared" si="8"/>
        <v>3.8941000000000003</v>
      </c>
      <c r="H20" s="31" t="s">
        <v>69</v>
      </c>
      <c r="I20" s="39">
        <v>0</v>
      </c>
      <c r="J20" s="39">
        <v>32.94</v>
      </c>
      <c r="K20" s="39">
        <v>44.71</v>
      </c>
      <c r="L20" s="39">
        <v>22.35</v>
      </c>
      <c r="M20" s="16">
        <f t="shared" si="9"/>
        <v>100</v>
      </c>
      <c r="N20" s="16">
        <f t="shared" si="10"/>
        <v>67.06</v>
      </c>
      <c r="O20" s="17">
        <v>14.12</v>
      </c>
      <c r="P20" s="32">
        <v>80</v>
      </c>
      <c r="Q20" s="32">
        <v>5.88</v>
      </c>
      <c r="R20" s="31">
        <v>1</v>
      </c>
      <c r="S20" s="39"/>
      <c r="T20" s="37">
        <v>5</v>
      </c>
      <c r="U20" s="39" t="s">
        <v>94</v>
      </c>
      <c r="V20" s="39"/>
      <c r="W20" s="21">
        <f t="shared" si="11"/>
        <v>0</v>
      </c>
      <c r="X20" s="21">
        <f t="shared" si="12"/>
        <v>27.999</v>
      </c>
      <c r="Y20" s="21">
        <f t="shared" si="13"/>
        <v>38.0035</v>
      </c>
      <c r="Z20" s="21">
        <f t="shared" si="14"/>
        <v>18.9975</v>
      </c>
      <c r="AA20" s="35">
        <f t="shared" si="7"/>
        <v>3.8941000000000003</v>
      </c>
      <c r="AB20" s="34"/>
      <c r="AC20" s="34"/>
    </row>
    <row r="21" spans="1:29" ht="14.25">
      <c r="A21" s="26">
        <v>12</v>
      </c>
      <c r="B21" s="41" t="s">
        <v>45</v>
      </c>
      <c r="C21" s="19">
        <v>70</v>
      </c>
      <c r="D21" s="39">
        <v>64</v>
      </c>
      <c r="E21" s="33">
        <f aca="true" t="shared" si="15" ref="E21:E41">D21/C21*100</f>
        <v>91.42857142857143</v>
      </c>
      <c r="F21" s="6">
        <v>4</v>
      </c>
      <c r="G21" s="20">
        <f t="shared" si="8"/>
        <v>4.3285</v>
      </c>
      <c r="H21" s="31" t="s">
        <v>71</v>
      </c>
      <c r="I21" s="39">
        <v>0</v>
      </c>
      <c r="J21" s="39">
        <v>9.38</v>
      </c>
      <c r="K21" s="39">
        <v>48.44</v>
      </c>
      <c r="L21" s="39">
        <v>42.19</v>
      </c>
      <c r="M21" s="16">
        <f t="shared" si="9"/>
        <v>100</v>
      </c>
      <c r="N21" s="16">
        <f t="shared" si="10"/>
        <v>90.63</v>
      </c>
      <c r="O21" s="17">
        <v>1.56</v>
      </c>
      <c r="P21" s="32">
        <v>81.25</v>
      </c>
      <c r="Q21" s="32">
        <v>17.19</v>
      </c>
      <c r="R21" s="31">
        <v>1</v>
      </c>
      <c r="S21" s="39"/>
      <c r="T21" s="37">
        <v>5</v>
      </c>
      <c r="U21" s="39" t="s">
        <v>94</v>
      </c>
      <c r="V21" s="39"/>
      <c r="W21" s="21">
        <f t="shared" si="11"/>
        <v>0</v>
      </c>
      <c r="X21" s="21">
        <f t="shared" si="12"/>
        <v>6.0032000000000005</v>
      </c>
      <c r="Y21" s="21">
        <f t="shared" si="13"/>
        <v>31.0016</v>
      </c>
      <c r="Z21" s="21">
        <f t="shared" si="14"/>
        <v>27.0016</v>
      </c>
      <c r="AA21" s="35">
        <f t="shared" si="7"/>
        <v>4.3285</v>
      </c>
      <c r="AB21" s="34"/>
      <c r="AC21" s="34"/>
    </row>
    <row r="22" spans="1:29" ht="14.25">
      <c r="A22" s="26">
        <v>13</v>
      </c>
      <c r="B22" s="41" t="s">
        <v>46</v>
      </c>
      <c r="C22" s="19">
        <v>67</v>
      </c>
      <c r="D22" s="39">
        <v>63</v>
      </c>
      <c r="E22" s="33">
        <f t="shared" si="15"/>
        <v>94.02985074626866</v>
      </c>
      <c r="F22" s="6">
        <v>4</v>
      </c>
      <c r="G22" s="20">
        <f t="shared" si="8"/>
        <v>4.0952</v>
      </c>
      <c r="H22" s="31" t="s">
        <v>71</v>
      </c>
      <c r="I22" s="39">
        <v>0</v>
      </c>
      <c r="J22" s="39">
        <v>19.05</v>
      </c>
      <c r="K22" s="39">
        <v>52.38</v>
      </c>
      <c r="L22" s="39">
        <v>28.57</v>
      </c>
      <c r="M22" s="16">
        <f t="shared" si="9"/>
        <v>100</v>
      </c>
      <c r="N22" s="16">
        <f t="shared" si="10"/>
        <v>80.95</v>
      </c>
      <c r="O22" s="17">
        <v>4.76</v>
      </c>
      <c r="P22" s="32">
        <v>88.89</v>
      </c>
      <c r="Q22" s="32">
        <v>6.35</v>
      </c>
      <c r="R22" s="31">
        <v>1</v>
      </c>
      <c r="S22" s="39"/>
      <c r="T22" s="37" t="s">
        <v>74</v>
      </c>
      <c r="U22" s="40" t="s">
        <v>102</v>
      </c>
      <c r="V22" s="39"/>
      <c r="W22" s="21">
        <f t="shared" si="11"/>
        <v>0</v>
      </c>
      <c r="X22" s="21">
        <f t="shared" si="12"/>
        <v>12.0015</v>
      </c>
      <c r="Y22" s="21">
        <f t="shared" si="13"/>
        <v>32.9994</v>
      </c>
      <c r="Z22" s="21">
        <f t="shared" si="14"/>
        <v>17.999100000000002</v>
      </c>
      <c r="AA22" s="35">
        <f t="shared" si="7"/>
        <v>4.0952</v>
      </c>
      <c r="AB22" s="34"/>
      <c r="AC22" s="34"/>
    </row>
    <row r="23" spans="1:29" ht="14.25">
      <c r="A23" s="26">
        <v>14</v>
      </c>
      <c r="B23" s="41" t="s">
        <v>47</v>
      </c>
      <c r="C23" s="32">
        <v>84</v>
      </c>
      <c r="D23" s="39">
        <v>68</v>
      </c>
      <c r="E23" s="33">
        <f t="shared" si="15"/>
        <v>80.95238095238095</v>
      </c>
      <c r="F23" s="26">
        <v>4</v>
      </c>
      <c r="G23" s="20">
        <f t="shared" si="8"/>
        <v>3.8970999999999996</v>
      </c>
      <c r="H23" s="31" t="s">
        <v>69</v>
      </c>
      <c r="I23" s="39">
        <v>2.94</v>
      </c>
      <c r="J23" s="39">
        <v>26.47</v>
      </c>
      <c r="K23" s="39">
        <v>48.53</v>
      </c>
      <c r="L23" s="39">
        <v>22.06</v>
      </c>
      <c r="M23" s="16">
        <f t="shared" si="9"/>
        <v>97.06</v>
      </c>
      <c r="N23" s="16">
        <f t="shared" si="10"/>
        <v>70.59</v>
      </c>
      <c r="O23" s="17">
        <v>8.82</v>
      </c>
      <c r="P23" s="32">
        <v>86.76</v>
      </c>
      <c r="Q23" s="32">
        <v>4.41</v>
      </c>
      <c r="R23" s="31">
        <v>1</v>
      </c>
      <c r="S23" s="39"/>
      <c r="T23" s="37" t="s">
        <v>74</v>
      </c>
      <c r="U23" s="40" t="s">
        <v>102</v>
      </c>
      <c r="V23" s="39"/>
      <c r="W23" s="21">
        <f t="shared" si="11"/>
        <v>1.9991999999999999</v>
      </c>
      <c r="X23" s="21">
        <f t="shared" si="12"/>
        <v>17.9996</v>
      </c>
      <c r="Y23" s="21">
        <f t="shared" si="13"/>
        <v>33.0004</v>
      </c>
      <c r="Z23" s="21">
        <f t="shared" si="14"/>
        <v>15.0008</v>
      </c>
      <c r="AA23" s="35">
        <f t="shared" si="7"/>
        <v>3.8970999999999996</v>
      </c>
      <c r="AB23" s="34"/>
      <c r="AC23" s="34"/>
    </row>
    <row r="24" spans="1:29" ht="14.25">
      <c r="A24" s="26">
        <v>15</v>
      </c>
      <c r="B24" s="41" t="s">
        <v>48</v>
      </c>
      <c r="C24" s="32">
        <v>11</v>
      </c>
      <c r="D24" s="39">
        <v>11</v>
      </c>
      <c r="E24" s="33">
        <f t="shared" si="15"/>
        <v>100</v>
      </c>
      <c r="F24" s="26">
        <v>3.6</v>
      </c>
      <c r="G24" s="20">
        <f t="shared" si="8"/>
        <v>3.726899999999999</v>
      </c>
      <c r="H24" s="31" t="s">
        <v>71</v>
      </c>
      <c r="I24" s="39">
        <v>0</v>
      </c>
      <c r="J24" s="39">
        <v>45.45</v>
      </c>
      <c r="K24" s="39">
        <v>36.36</v>
      </c>
      <c r="L24" s="39">
        <v>18.18</v>
      </c>
      <c r="M24" s="16">
        <f t="shared" si="9"/>
        <v>100</v>
      </c>
      <c r="N24" s="16">
        <f t="shared" si="10"/>
        <v>54.54</v>
      </c>
      <c r="O24" s="17">
        <v>0</v>
      </c>
      <c r="P24" s="32">
        <v>72.73</v>
      </c>
      <c r="Q24" s="32">
        <v>27.27</v>
      </c>
      <c r="R24" s="31">
        <v>1</v>
      </c>
      <c r="S24" s="39"/>
      <c r="T24" s="37" t="s">
        <v>81</v>
      </c>
      <c r="U24" s="39" t="s">
        <v>113</v>
      </c>
      <c r="V24" s="39"/>
      <c r="W24" s="21">
        <f t="shared" si="11"/>
        <v>0</v>
      </c>
      <c r="X24" s="21">
        <f t="shared" si="12"/>
        <v>4.9995</v>
      </c>
      <c r="Y24" s="21">
        <f t="shared" si="13"/>
        <v>3.9995999999999996</v>
      </c>
      <c r="Z24" s="21">
        <f t="shared" si="14"/>
        <v>1.9997999999999998</v>
      </c>
      <c r="AA24" s="35">
        <f t="shared" si="7"/>
        <v>3.726899999999999</v>
      </c>
      <c r="AB24" s="34"/>
      <c r="AC24" s="34"/>
    </row>
    <row r="25" spans="1:29" ht="14.25">
      <c r="A25" s="26">
        <v>16</v>
      </c>
      <c r="B25" s="41" t="s">
        <v>49</v>
      </c>
      <c r="C25" s="32">
        <v>6</v>
      </c>
      <c r="D25" s="39">
        <v>6</v>
      </c>
      <c r="E25" s="33">
        <f t="shared" si="15"/>
        <v>100</v>
      </c>
      <c r="F25" s="26">
        <v>3.8</v>
      </c>
      <c r="G25" s="20">
        <f t="shared" si="8"/>
        <v>4</v>
      </c>
      <c r="H25" s="31" t="s">
        <v>71</v>
      </c>
      <c r="I25" s="39">
        <v>0</v>
      </c>
      <c r="J25" s="39">
        <v>50</v>
      </c>
      <c r="K25" s="39">
        <v>0</v>
      </c>
      <c r="L25" s="39">
        <v>50</v>
      </c>
      <c r="M25" s="16">
        <f t="shared" si="9"/>
        <v>100</v>
      </c>
      <c r="N25" s="16">
        <f t="shared" si="10"/>
        <v>50</v>
      </c>
      <c r="O25" s="17">
        <v>0</v>
      </c>
      <c r="P25" s="32">
        <v>66.67</v>
      </c>
      <c r="Q25" s="32">
        <v>33.33</v>
      </c>
      <c r="R25" s="31">
        <v>1</v>
      </c>
      <c r="S25" s="39"/>
      <c r="T25" s="37">
        <v>6</v>
      </c>
      <c r="U25" s="42" t="s">
        <v>96</v>
      </c>
      <c r="V25" s="39"/>
      <c r="W25" s="21">
        <f t="shared" si="11"/>
        <v>0</v>
      </c>
      <c r="X25" s="21">
        <f t="shared" si="12"/>
        <v>3</v>
      </c>
      <c r="Y25" s="21">
        <f t="shared" si="13"/>
        <v>0</v>
      </c>
      <c r="Z25" s="21">
        <f t="shared" si="14"/>
        <v>3</v>
      </c>
      <c r="AA25" s="35">
        <f t="shared" si="7"/>
        <v>4</v>
      </c>
      <c r="AB25" s="34"/>
      <c r="AC25" s="34"/>
    </row>
    <row r="26" spans="1:29" ht="14.25">
      <c r="A26" s="26">
        <v>17</v>
      </c>
      <c r="B26" s="41" t="s">
        <v>50</v>
      </c>
      <c r="C26" s="32">
        <v>10</v>
      </c>
      <c r="D26" s="39">
        <v>8</v>
      </c>
      <c r="E26" s="33">
        <f t="shared" si="15"/>
        <v>80</v>
      </c>
      <c r="F26" s="26">
        <v>3.5</v>
      </c>
      <c r="G26" s="20">
        <f t="shared" si="8"/>
        <v>3.75</v>
      </c>
      <c r="H26" s="31" t="s">
        <v>71</v>
      </c>
      <c r="I26" s="39">
        <v>0</v>
      </c>
      <c r="J26" s="39">
        <v>50</v>
      </c>
      <c r="K26" s="39">
        <v>25</v>
      </c>
      <c r="L26" s="39">
        <v>25</v>
      </c>
      <c r="M26" s="16">
        <f t="shared" si="9"/>
        <v>100</v>
      </c>
      <c r="N26" s="16">
        <f t="shared" si="10"/>
        <v>50</v>
      </c>
      <c r="O26" s="17">
        <v>0</v>
      </c>
      <c r="P26" s="32">
        <v>100</v>
      </c>
      <c r="Q26" s="32">
        <v>0</v>
      </c>
      <c r="R26" s="31">
        <v>1</v>
      </c>
      <c r="S26" s="39"/>
      <c r="T26" s="37" t="s">
        <v>74</v>
      </c>
      <c r="U26" s="40" t="s">
        <v>102</v>
      </c>
      <c r="V26" s="39"/>
      <c r="W26" s="21">
        <f t="shared" si="11"/>
        <v>0</v>
      </c>
      <c r="X26" s="21">
        <f t="shared" si="12"/>
        <v>4</v>
      </c>
      <c r="Y26" s="21">
        <f t="shared" si="13"/>
        <v>2</v>
      </c>
      <c r="Z26" s="21">
        <f t="shared" si="14"/>
        <v>2</v>
      </c>
      <c r="AA26" s="35">
        <f t="shared" si="7"/>
        <v>3.75</v>
      </c>
      <c r="AB26" s="34"/>
      <c r="AC26" s="34"/>
    </row>
    <row r="27" spans="1:29" ht="14.25">
      <c r="A27" s="26">
        <v>18</v>
      </c>
      <c r="B27" s="41" t="s">
        <v>51</v>
      </c>
      <c r="C27" s="32">
        <v>7</v>
      </c>
      <c r="D27" s="39">
        <v>6</v>
      </c>
      <c r="E27" s="33">
        <f t="shared" si="15"/>
        <v>85.71428571428571</v>
      </c>
      <c r="F27" s="26">
        <v>3.5</v>
      </c>
      <c r="G27" s="20">
        <f t="shared" si="8"/>
        <v>3.5</v>
      </c>
      <c r="H27" s="31" t="s">
        <v>70</v>
      </c>
      <c r="I27" s="39">
        <v>0</v>
      </c>
      <c r="J27" s="39">
        <v>50</v>
      </c>
      <c r="K27" s="39">
        <v>50</v>
      </c>
      <c r="L27" s="39">
        <v>0</v>
      </c>
      <c r="M27" s="16">
        <f t="shared" si="9"/>
        <v>100</v>
      </c>
      <c r="N27" s="16">
        <f t="shared" si="10"/>
        <v>50</v>
      </c>
      <c r="O27" s="17">
        <v>0</v>
      </c>
      <c r="P27" s="32">
        <v>100</v>
      </c>
      <c r="Q27" s="32">
        <v>0</v>
      </c>
      <c r="R27" s="31">
        <v>1</v>
      </c>
      <c r="S27" s="39"/>
      <c r="T27" s="37" t="s">
        <v>73</v>
      </c>
      <c r="U27" s="39" t="s">
        <v>100</v>
      </c>
      <c r="V27" s="39"/>
      <c r="W27" s="21">
        <f t="shared" si="11"/>
        <v>0</v>
      </c>
      <c r="X27" s="21">
        <f t="shared" si="12"/>
        <v>3</v>
      </c>
      <c r="Y27" s="21">
        <f t="shared" si="13"/>
        <v>3</v>
      </c>
      <c r="Z27" s="21">
        <f t="shared" si="14"/>
        <v>0</v>
      </c>
      <c r="AA27" s="35">
        <f t="shared" si="7"/>
        <v>3.5</v>
      </c>
      <c r="AB27" s="34"/>
      <c r="AC27" s="34"/>
    </row>
    <row r="28" spans="1:29" ht="14.25">
      <c r="A28" s="26">
        <v>19</v>
      </c>
      <c r="B28" s="41" t="s">
        <v>52</v>
      </c>
      <c r="C28" s="32">
        <v>13</v>
      </c>
      <c r="D28" s="39">
        <v>7</v>
      </c>
      <c r="E28" s="33">
        <f t="shared" si="15"/>
        <v>53.84615384615385</v>
      </c>
      <c r="F28" s="26">
        <v>4.8</v>
      </c>
      <c r="G28" s="20">
        <f t="shared" si="8"/>
        <v>3.8571999999999997</v>
      </c>
      <c r="H28" s="31" t="s">
        <v>71</v>
      </c>
      <c r="I28" s="39">
        <v>0</v>
      </c>
      <c r="J28" s="39">
        <v>28.57</v>
      </c>
      <c r="K28" s="39">
        <v>57.14</v>
      </c>
      <c r="L28" s="39">
        <v>14.29</v>
      </c>
      <c r="M28" s="16">
        <f t="shared" si="9"/>
        <v>100</v>
      </c>
      <c r="N28" s="16">
        <f t="shared" si="10"/>
        <v>71.43</v>
      </c>
      <c r="O28" s="17">
        <v>14.29</v>
      </c>
      <c r="P28" s="32">
        <v>71.43</v>
      </c>
      <c r="Q28" s="32">
        <v>14.29</v>
      </c>
      <c r="R28" s="31">
        <v>1</v>
      </c>
      <c r="S28" s="39"/>
      <c r="T28" s="37" t="s">
        <v>82</v>
      </c>
      <c r="U28" s="40" t="s">
        <v>104</v>
      </c>
      <c r="V28" s="39"/>
      <c r="W28" s="21">
        <f t="shared" si="11"/>
        <v>0</v>
      </c>
      <c r="X28" s="21">
        <f t="shared" si="12"/>
        <v>1.9999</v>
      </c>
      <c r="Y28" s="21">
        <f t="shared" si="13"/>
        <v>3.9998</v>
      </c>
      <c r="Z28" s="21">
        <f t="shared" si="14"/>
        <v>1.0003</v>
      </c>
      <c r="AA28" s="35">
        <f t="shared" si="7"/>
        <v>3.8571999999999997</v>
      </c>
      <c r="AB28" s="34"/>
      <c r="AC28" s="34"/>
    </row>
    <row r="29" spans="1:29" ht="14.25">
      <c r="A29" s="26">
        <v>20</v>
      </c>
      <c r="B29" s="41" t="s">
        <v>53</v>
      </c>
      <c r="C29" s="32">
        <v>21</v>
      </c>
      <c r="D29" s="39">
        <v>16</v>
      </c>
      <c r="E29" s="33">
        <f t="shared" si="15"/>
        <v>76.19047619047619</v>
      </c>
      <c r="F29" s="26">
        <v>4</v>
      </c>
      <c r="G29" s="20">
        <f t="shared" si="8"/>
        <v>4.25</v>
      </c>
      <c r="H29" s="31" t="s">
        <v>71</v>
      </c>
      <c r="I29" s="39">
        <v>0</v>
      </c>
      <c r="J29" s="39">
        <v>12.5</v>
      </c>
      <c r="K29" s="39">
        <v>50</v>
      </c>
      <c r="L29" s="39">
        <v>37.5</v>
      </c>
      <c r="M29" s="16">
        <f t="shared" si="9"/>
        <v>100</v>
      </c>
      <c r="N29" s="16">
        <f t="shared" si="10"/>
        <v>87.5</v>
      </c>
      <c r="O29" s="17">
        <v>6.25</v>
      </c>
      <c r="P29" s="32">
        <v>87.5</v>
      </c>
      <c r="Q29" s="32">
        <v>6.25</v>
      </c>
      <c r="R29" s="31">
        <v>1</v>
      </c>
      <c r="S29" s="39"/>
      <c r="T29" s="37" t="s">
        <v>83</v>
      </c>
      <c r="U29" s="40" t="s">
        <v>95</v>
      </c>
      <c r="V29" s="39"/>
      <c r="W29" s="21">
        <f t="shared" si="11"/>
        <v>0</v>
      </c>
      <c r="X29" s="21">
        <f t="shared" si="12"/>
        <v>2</v>
      </c>
      <c r="Y29" s="21">
        <f t="shared" si="13"/>
        <v>8</v>
      </c>
      <c r="Z29" s="21">
        <f t="shared" si="14"/>
        <v>6</v>
      </c>
      <c r="AA29" s="35">
        <f t="shared" si="7"/>
        <v>4.25</v>
      </c>
      <c r="AB29" s="34"/>
      <c r="AC29" s="34"/>
    </row>
    <row r="30" spans="1:29" ht="14.25">
      <c r="A30" s="26">
        <v>21</v>
      </c>
      <c r="B30" s="41" t="s">
        <v>54</v>
      </c>
      <c r="C30" s="32">
        <v>7</v>
      </c>
      <c r="D30" s="39">
        <v>7</v>
      </c>
      <c r="E30" s="33">
        <f t="shared" si="15"/>
        <v>100</v>
      </c>
      <c r="F30" s="26">
        <v>4</v>
      </c>
      <c r="G30" s="20">
        <f t="shared" si="8"/>
        <v>4.0004</v>
      </c>
      <c r="H30" s="31" t="s">
        <v>70</v>
      </c>
      <c r="I30" s="39">
        <v>0</v>
      </c>
      <c r="J30" s="39">
        <v>42.86</v>
      </c>
      <c r="K30" s="39">
        <v>14.29</v>
      </c>
      <c r="L30" s="39">
        <v>42.86</v>
      </c>
      <c r="M30" s="16">
        <f t="shared" si="9"/>
        <v>100</v>
      </c>
      <c r="N30" s="16">
        <f t="shared" si="10"/>
        <v>57.15</v>
      </c>
      <c r="O30" s="17">
        <v>0</v>
      </c>
      <c r="P30" s="32">
        <v>100</v>
      </c>
      <c r="Q30" s="32">
        <v>0</v>
      </c>
      <c r="R30" s="31">
        <v>1</v>
      </c>
      <c r="S30" s="39"/>
      <c r="T30" s="37" t="s">
        <v>84</v>
      </c>
      <c r="U30" s="40" t="s">
        <v>114</v>
      </c>
      <c r="V30" s="39"/>
      <c r="W30" s="21">
        <f t="shared" si="11"/>
        <v>0</v>
      </c>
      <c r="X30" s="21">
        <f t="shared" si="12"/>
        <v>3.0002</v>
      </c>
      <c r="Y30" s="21">
        <f t="shared" si="13"/>
        <v>1.0003</v>
      </c>
      <c r="Z30" s="21">
        <f t="shared" si="14"/>
        <v>3.0002</v>
      </c>
      <c r="AA30" s="35">
        <f t="shared" si="7"/>
        <v>4.0004</v>
      </c>
      <c r="AB30" s="34"/>
      <c r="AC30" s="34"/>
    </row>
    <row r="31" spans="1:29" ht="14.25">
      <c r="A31" s="26">
        <v>22</v>
      </c>
      <c r="B31" s="41" t="s">
        <v>55</v>
      </c>
      <c r="C31" s="32">
        <v>16</v>
      </c>
      <c r="D31" s="39">
        <v>9</v>
      </c>
      <c r="E31" s="33">
        <f t="shared" si="15"/>
        <v>56.25</v>
      </c>
      <c r="F31" s="26">
        <v>4.5</v>
      </c>
      <c r="G31" s="20">
        <f t="shared" si="8"/>
        <v>3.5555</v>
      </c>
      <c r="H31" s="31" t="s">
        <v>69</v>
      </c>
      <c r="I31" s="39">
        <v>0</v>
      </c>
      <c r="J31" s="39">
        <v>55.56</v>
      </c>
      <c r="K31" s="39">
        <v>33.33</v>
      </c>
      <c r="L31" s="39">
        <v>11.11</v>
      </c>
      <c r="M31" s="16">
        <f t="shared" si="9"/>
        <v>100</v>
      </c>
      <c r="N31" s="16">
        <f t="shared" si="10"/>
        <v>44.44</v>
      </c>
      <c r="O31" s="17">
        <v>11.11</v>
      </c>
      <c r="P31" s="32">
        <v>88.89</v>
      </c>
      <c r="Q31" s="32">
        <v>0</v>
      </c>
      <c r="R31" s="31">
        <v>1</v>
      </c>
      <c r="S31" s="39"/>
      <c r="T31" s="37" t="s">
        <v>85</v>
      </c>
      <c r="U31" s="39" t="s">
        <v>105</v>
      </c>
      <c r="V31" s="39"/>
      <c r="W31" s="21">
        <f t="shared" si="11"/>
        <v>0</v>
      </c>
      <c r="X31" s="21">
        <f t="shared" si="12"/>
        <v>5.0004</v>
      </c>
      <c r="Y31" s="21">
        <f t="shared" si="13"/>
        <v>2.9997</v>
      </c>
      <c r="Z31" s="21">
        <f t="shared" si="14"/>
        <v>0.9998999999999999</v>
      </c>
      <c r="AA31" s="35">
        <f t="shared" si="7"/>
        <v>3.5555</v>
      </c>
      <c r="AB31" s="34"/>
      <c r="AC31" s="34"/>
    </row>
    <row r="32" spans="1:29" ht="14.25">
      <c r="A32" s="26">
        <v>23</v>
      </c>
      <c r="B32" s="41" t="s">
        <v>56</v>
      </c>
      <c r="C32" s="32">
        <v>7</v>
      </c>
      <c r="D32" s="39">
        <v>7</v>
      </c>
      <c r="E32" s="33">
        <f t="shared" si="15"/>
        <v>100</v>
      </c>
      <c r="F32" s="26">
        <v>3.3</v>
      </c>
      <c r="G32" s="20">
        <f t="shared" si="8"/>
        <v>3.7147</v>
      </c>
      <c r="H32" s="31" t="s">
        <v>71</v>
      </c>
      <c r="I32" s="39">
        <v>0</v>
      </c>
      <c r="J32" s="39">
        <v>42.86</v>
      </c>
      <c r="K32" s="39">
        <v>42.86</v>
      </c>
      <c r="L32" s="39">
        <v>14.29</v>
      </c>
      <c r="M32" s="16">
        <f t="shared" si="9"/>
        <v>100</v>
      </c>
      <c r="N32" s="16">
        <f t="shared" si="10"/>
        <v>57.15</v>
      </c>
      <c r="O32" s="17">
        <v>0</v>
      </c>
      <c r="P32" s="32">
        <v>100</v>
      </c>
      <c r="Q32" s="32">
        <v>0</v>
      </c>
      <c r="R32" s="31">
        <v>1</v>
      </c>
      <c r="S32" s="39"/>
      <c r="T32" s="37" t="s">
        <v>86</v>
      </c>
      <c r="U32" s="39" t="s">
        <v>94</v>
      </c>
      <c r="V32" s="39"/>
      <c r="W32" s="21">
        <f t="shared" si="11"/>
        <v>0</v>
      </c>
      <c r="X32" s="21">
        <f t="shared" si="12"/>
        <v>3.0002</v>
      </c>
      <c r="Y32" s="21">
        <f t="shared" si="13"/>
        <v>3.0002</v>
      </c>
      <c r="Z32" s="21">
        <f t="shared" si="14"/>
        <v>1.0003</v>
      </c>
      <c r="AA32" s="35">
        <f t="shared" si="7"/>
        <v>3.7147</v>
      </c>
      <c r="AB32" s="34"/>
      <c r="AC32" s="34"/>
    </row>
    <row r="33" spans="1:29" ht="14.25">
      <c r="A33" s="26">
        <v>24</v>
      </c>
      <c r="B33" s="41" t="s">
        <v>57</v>
      </c>
      <c r="C33" s="32">
        <v>6</v>
      </c>
      <c r="D33" s="39">
        <v>6</v>
      </c>
      <c r="E33" s="33">
        <f t="shared" si="15"/>
        <v>100</v>
      </c>
      <c r="F33" s="26">
        <v>4</v>
      </c>
      <c r="G33" s="20">
        <f t="shared" si="8"/>
        <v>4.5</v>
      </c>
      <c r="H33" s="31" t="s">
        <v>71</v>
      </c>
      <c r="I33" s="39">
        <v>0</v>
      </c>
      <c r="J33" s="39">
        <v>0</v>
      </c>
      <c r="K33" s="39">
        <v>50</v>
      </c>
      <c r="L33" s="39">
        <v>50</v>
      </c>
      <c r="M33" s="16">
        <f t="shared" si="9"/>
        <v>100</v>
      </c>
      <c r="N33" s="16">
        <f t="shared" si="10"/>
        <v>100</v>
      </c>
      <c r="O33" s="17">
        <v>0</v>
      </c>
      <c r="P33" s="32">
        <v>100</v>
      </c>
      <c r="Q33" s="32">
        <v>0</v>
      </c>
      <c r="R33" s="31">
        <v>1</v>
      </c>
      <c r="S33" s="39"/>
      <c r="T33" s="37" t="s">
        <v>87</v>
      </c>
      <c r="U33" s="40" t="s">
        <v>108</v>
      </c>
      <c r="V33" s="39"/>
      <c r="W33" s="21">
        <f t="shared" si="11"/>
        <v>0</v>
      </c>
      <c r="X33" s="21">
        <f t="shared" si="12"/>
        <v>0</v>
      </c>
      <c r="Y33" s="21">
        <f t="shared" si="13"/>
        <v>3</v>
      </c>
      <c r="Z33" s="21">
        <f t="shared" si="14"/>
        <v>3</v>
      </c>
      <c r="AA33" s="35">
        <f t="shared" si="7"/>
        <v>4.5</v>
      </c>
      <c r="AB33" s="34"/>
      <c r="AC33" s="34"/>
    </row>
    <row r="34" spans="1:29" ht="14.25">
      <c r="A34" s="26">
        <v>25</v>
      </c>
      <c r="B34" s="41" t="s">
        <v>58</v>
      </c>
      <c r="C34" s="32">
        <v>8</v>
      </c>
      <c r="D34" s="39">
        <v>8</v>
      </c>
      <c r="E34" s="33">
        <f t="shared" si="15"/>
        <v>100</v>
      </c>
      <c r="F34" s="26">
        <v>4</v>
      </c>
      <c r="G34" s="20">
        <f t="shared" si="8"/>
        <v>4.125</v>
      </c>
      <c r="H34" s="31" t="s">
        <v>71</v>
      </c>
      <c r="I34" s="39">
        <v>0</v>
      </c>
      <c r="J34" s="39">
        <v>25</v>
      </c>
      <c r="K34" s="39">
        <v>37.5</v>
      </c>
      <c r="L34" s="39">
        <v>37.5</v>
      </c>
      <c r="M34" s="16">
        <f t="shared" si="9"/>
        <v>100</v>
      </c>
      <c r="N34" s="16">
        <f t="shared" si="10"/>
        <v>75</v>
      </c>
      <c r="O34" s="17">
        <v>12.5</v>
      </c>
      <c r="P34" s="32">
        <v>87.5</v>
      </c>
      <c r="Q34" s="32">
        <v>0</v>
      </c>
      <c r="R34" s="31">
        <v>1</v>
      </c>
      <c r="S34" s="39"/>
      <c r="T34" s="37" t="s">
        <v>117</v>
      </c>
      <c r="U34" s="39" t="s">
        <v>117</v>
      </c>
      <c r="V34" s="39"/>
      <c r="W34" s="21">
        <f t="shared" si="11"/>
        <v>0</v>
      </c>
      <c r="X34" s="21">
        <f t="shared" si="12"/>
        <v>2</v>
      </c>
      <c r="Y34" s="21">
        <f t="shared" si="13"/>
        <v>3</v>
      </c>
      <c r="Z34" s="21">
        <f t="shared" si="14"/>
        <v>3</v>
      </c>
      <c r="AA34" s="35">
        <f t="shared" si="7"/>
        <v>4.125</v>
      </c>
      <c r="AB34" s="34"/>
      <c r="AC34" s="34"/>
    </row>
    <row r="35" spans="1:29" ht="14.25">
      <c r="A35" s="26">
        <v>26</v>
      </c>
      <c r="B35" s="41" t="s">
        <v>59</v>
      </c>
      <c r="C35" s="32">
        <v>5</v>
      </c>
      <c r="D35" s="39">
        <v>5</v>
      </c>
      <c r="E35" s="33">
        <f t="shared" si="15"/>
        <v>100</v>
      </c>
      <c r="F35" s="26">
        <v>3.8</v>
      </c>
      <c r="G35" s="20">
        <f t="shared" si="8"/>
        <v>3.8</v>
      </c>
      <c r="H35" s="31" t="s">
        <v>70</v>
      </c>
      <c r="I35" s="39">
        <v>0</v>
      </c>
      <c r="J35" s="39">
        <v>40</v>
      </c>
      <c r="K35" s="39">
        <v>40</v>
      </c>
      <c r="L35" s="39">
        <v>20</v>
      </c>
      <c r="M35" s="16">
        <f t="shared" si="9"/>
        <v>100</v>
      </c>
      <c r="N35" s="16">
        <f t="shared" si="10"/>
        <v>60</v>
      </c>
      <c r="O35" s="17">
        <v>0</v>
      </c>
      <c r="P35" s="32">
        <v>100</v>
      </c>
      <c r="Q35" s="32">
        <v>0</v>
      </c>
      <c r="R35" s="31">
        <v>1</v>
      </c>
      <c r="S35" s="39"/>
      <c r="T35" s="37" t="s">
        <v>88</v>
      </c>
      <c r="U35" s="40" t="s">
        <v>109</v>
      </c>
      <c r="V35" s="39"/>
      <c r="W35" s="21">
        <f t="shared" si="11"/>
        <v>0</v>
      </c>
      <c r="X35" s="21">
        <f t="shared" si="12"/>
        <v>2</v>
      </c>
      <c r="Y35" s="21">
        <f t="shared" si="13"/>
        <v>2</v>
      </c>
      <c r="Z35" s="21">
        <f t="shared" si="14"/>
        <v>1</v>
      </c>
      <c r="AA35" s="35">
        <f t="shared" si="7"/>
        <v>3.8</v>
      </c>
      <c r="AB35" s="34"/>
      <c r="AC35" s="34"/>
    </row>
    <row r="36" spans="1:29" ht="14.25">
      <c r="A36" s="26">
        <v>27</v>
      </c>
      <c r="B36" s="41" t="s">
        <v>60</v>
      </c>
      <c r="C36" s="32">
        <v>8</v>
      </c>
      <c r="D36" s="39">
        <v>7</v>
      </c>
      <c r="E36" s="33">
        <f t="shared" si="15"/>
        <v>87.5</v>
      </c>
      <c r="F36" s="26">
        <v>3.6</v>
      </c>
      <c r="G36" s="20">
        <f t="shared" si="8"/>
        <v>3.7147</v>
      </c>
      <c r="H36" s="31" t="s">
        <v>71</v>
      </c>
      <c r="I36" s="39">
        <v>0</v>
      </c>
      <c r="J36" s="39">
        <v>42.86</v>
      </c>
      <c r="K36" s="39">
        <v>42.86</v>
      </c>
      <c r="L36" s="39">
        <v>14.29</v>
      </c>
      <c r="M36" s="16">
        <f t="shared" si="9"/>
        <v>100</v>
      </c>
      <c r="N36" s="16">
        <f t="shared" si="10"/>
        <v>57.15</v>
      </c>
      <c r="O36" s="17">
        <v>0</v>
      </c>
      <c r="P36" s="32">
        <v>100</v>
      </c>
      <c r="Q36" s="32">
        <v>0</v>
      </c>
      <c r="R36" s="31">
        <v>1</v>
      </c>
      <c r="S36" s="39"/>
      <c r="T36" s="37" t="s">
        <v>89</v>
      </c>
      <c r="U36" s="42" t="s">
        <v>98</v>
      </c>
      <c r="V36" s="39"/>
      <c r="W36" s="21">
        <f t="shared" si="11"/>
        <v>0</v>
      </c>
      <c r="X36" s="21">
        <f t="shared" si="12"/>
        <v>3.0002</v>
      </c>
      <c r="Y36" s="21">
        <f t="shared" si="13"/>
        <v>3.0002</v>
      </c>
      <c r="Z36" s="21">
        <f t="shared" si="14"/>
        <v>1.0003</v>
      </c>
      <c r="AA36" s="35">
        <f t="shared" si="7"/>
        <v>3.7147</v>
      </c>
      <c r="AB36" s="34"/>
      <c r="AC36" s="34"/>
    </row>
    <row r="37" spans="1:29" ht="14.25">
      <c r="A37" s="26">
        <v>28</v>
      </c>
      <c r="B37" s="41" t="s">
        <v>61</v>
      </c>
      <c r="C37" s="32">
        <v>44</v>
      </c>
      <c r="D37" s="39">
        <v>35</v>
      </c>
      <c r="E37" s="33">
        <f t="shared" si="15"/>
        <v>79.54545454545455</v>
      </c>
      <c r="F37" s="26">
        <v>4.2</v>
      </c>
      <c r="G37" s="20">
        <f t="shared" si="8"/>
        <v>3.8004000000000002</v>
      </c>
      <c r="H37" s="31" t="s">
        <v>69</v>
      </c>
      <c r="I37" s="39">
        <v>0</v>
      </c>
      <c r="J37" s="39">
        <v>42.86</v>
      </c>
      <c r="K37" s="39">
        <v>34.29</v>
      </c>
      <c r="L37" s="39">
        <v>22.86</v>
      </c>
      <c r="M37" s="16">
        <f t="shared" si="9"/>
        <v>100</v>
      </c>
      <c r="N37" s="16">
        <f t="shared" si="10"/>
        <v>57.15</v>
      </c>
      <c r="O37" s="17">
        <v>2.86</v>
      </c>
      <c r="P37" s="32">
        <v>97.14</v>
      </c>
      <c r="Q37" s="32">
        <v>0</v>
      </c>
      <c r="R37" s="31">
        <v>1</v>
      </c>
      <c r="S37" s="39"/>
      <c r="T37" s="37" t="s">
        <v>90</v>
      </c>
      <c r="U37" s="42" t="s">
        <v>107</v>
      </c>
      <c r="V37" s="39"/>
      <c r="W37" s="21">
        <f t="shared" si="11"/>
        <v>0</v>
      </c>
      <c r="X37" s="21">
        <f t="shared" si="12"/>
        <v>15.001</v>
      </c>
      <c r="Y37" s="21">
        <f t="shared" si="13"/>
        <v>12.0015</v>
      </c>
      <c r="Z37" s="21">
        <f t="shared" si="14"/>
        <v>8.001</v>
      </c>
      <c r="AA37" s="35">
        <f t="shared" si="7"/>
        <v>3.8004000000000002</v>
      </c>
      <c r="AB37" s="34"/>
      <c r="AC37" s="34"/>
    </row>
    <row r="38" spans="1:29" ht="14.25">
      <c r="A38" s="26">
        <v>29</v>
      </c>
      <c r="B38" s="41" t="s">
        <v>62</v>
      </c>
      <c r="C38" s="32">
        <v>3</v>
      </c>
      <c r="D38" s="39">
        <v>3</v>
      </c>
      <c r="E38" s="33">
        <f t="shared" si="15"/>
        <v>100</v>
      </c>
      <c r="F38" s="26">
        <v>3.8</v>
      </c>
      <c r="G38" s="20">
        <f t="shared" si="8"/>
        <v>3.6667</v>
      </c>
      <c r="H38" s="31" t="s">
        <v>69</v>
      </c>
      <c r="I38" s="39">
        <v>0</v>
      </c>
      <c r="J38" s="39">
        <v>33.33</v>
      </c>
      <c r="K38" s="39">
        <v>66.67</v>
      </c>
      <c r="L38" s="39">
        <v>0</v>
      </c>
      <c r="M38" s="16">
        <f t="shared" si="9"/>
        <v>100</v>
      </c>
      <c r="N38" s="16">
        <f t="shared" si="10"/>
        <v>66.67</v>
      </c>
      <c r="O38" s="17">
        <v>0</v>
      </c>
      <c r="P38" s="32">
        <v>100</v>
      </c>
      <c r="Q38" s="32">
        <v>0</v>
      </c>
      <c r="R38" s="31">
        <v>1</v>
      </c>
      <c r="S38" s="39"/>
      <c r="T38" s="37" t="s">
        <v>91</v>
      </c>
      <c r="U38" s="39" t="s">
        <v>115</v>
      </c>
      <c r="V38" s="39"/>
      <c r="W38" s="21">
        <f t="shared" si="11"/>
        <v>0</v>
      </c>
      <c r="X38" s="21">
        <f t="shared" si="12"/>
        <v>0.9999</v>
      </c>
      <c r="Y38" s="21">
        <f t="shared" si="13"/>
        <v>2.0001</v>
      </c>
      <c r="Z38" s="21">
        <f t="shared" si="14"/>
        <v>0</v>
      </c>
      <c r="AA38" s="35">
        <f t="shared" si="7"/>
        <v>3.6667</v>
      </c>
      <c r="AB38" s="34"/>
      <c r="AC38" s="34"/>
    </row>
    <row r="39" spans="1:29" ht="14.25">
      <c r="A39" s="26">
        <v>30</v>
      </c>
      <c r="B39" s="41" t="s">
        <v>63</v>
      </c>
      <c r="C39" s="32">
        <v>5</v>
      </c>
      <c r="D39" s="39">
        <v>5</v>
      </c>
      <c r="E39" s="33">
        <f t="shared" si="15"/>
        <v>100</v>
      </c>
      <c r="F39" s="26">
        <v>5</v>
      </c>
      <c r="G39" s="20">
        <f t="shared" si="8"/>
        <v>4.2</v>
      </c>
      <c r="H39" s="31" t="s">
        <v>69</v>
      </c>
      <c r="I39" s="39">
        <v>0</v>
      </c>
      <c r="J39" s="39">
        <v>20</v>
      </c>
      <c r="K39" s="39">
        <v>40</v>
      </c>
      <c r="L39" s="39">
        <v>40</v>
      </c>
      <c r="M39" s="16">
        <f t="shared" si="9"/>
        <v>100</v>
      </c>
      <c r="N39" s="16">
        <f t="shared" si="10"/>
        <v>80</v>
      </c>
      <c r="O39" s="17">
        <v>0</v>
      </c>
      <c r="P39" s="32">
        <v>80</v>
      </c>
      <c r="Q39" s="32">
        <v>20</v>
      </c>
      <c r="R39" s="31">
        <v>1</v>
      </c>
      <c r="S39" s="39"/>
      <c r="T39" s="37" t="s">
        <v>92</v>
      </c>
      <c r="U39" s="42" t="s">
        <v>96</v>
      </c>
      <c r="V39" s="39"/>
      <c r="W39" s="21">
        <f t="shared" si="11"/>
        <v>0</v>
      </c>
      <c r="X39" s="21">
        <f t="shared" si="12"/>
        <v>1</v>
      </c>
      <c r="Y39" s="21">
        <f t="shared" si="13"/>
        <v>2</v>
      </c>
      <c r="Z39" s="21">
        <f t="shared" si="14"/>
        <v>2</v>
      </c>
      <c r="AA39" s="35">
        <f t="shared" si="7"/>
        <v>4.2</v>
      </c>
      <c r="AB39" s="34"/>
      <c r="AC39" s="34"/>
    </row>
    <row r="40" spans="1:29" ht="14.25">
      <c r="A40" s="26">
        <v>31</v>
      </c>
      <c r="B40" s="41" t="s">
        <v>64</v>
      </c>
      <c r="C40" s="32">
        <v>6</v>
      </c>
      <c r="D40" s="39">
        <v>6</v>
      </c>
      <c r="E40" s="33">
        <f t="shared" si="15"/>
        <v>100</v>
      </c>
      <c r="F40" s="26">
        <v>3.7</v>
      </c>
      <c r="G40" s="20">
        <f t="shared" si="8"/>
        <v>3.6667</v>
      </c>
      <c r="H40" s="31" t="s">
        <v>70</v>
      </c>
      <c r="I40" s="39">
        <v>0</v>
      </c>
      <c r="J40" s="39">
        <v>33.33</v>
      </c>
      <c r="K40" s="39">
        <v>66.67</v>
      </c>
      <c r="L40" s="39">
        <v>0</v>
      </c>
      <c r="M40" s="16">
        <f t="shared" si="9"/>
        <v>100</v>
      </c>
      <c r="N40" s="16">
        <f t="shared" si="10"/>
        <v>66.67</v>
      </c>
      <c r="O40" s="17">
        <v>0</v>
      </c>
      <c r="P40" s="32">
        <v>100</v>
      </c>
      <c r="Q40" s="32">
        <v>0</v>
      </c>
      <c r="R40" s="31">
        <v>1</v>
      </c>
      <c r="S40" s="39"/>
      <c r="T40" s="37" t="s">
        <v>72</v>
      </c>
      <c r="U40" s="40" t="s">
        <v>106</v>
      </c>
      <c r="V40" s="39"/>
      <c r="W40" s="21">
        <f t="shared" si="11"/>
        <v>0</v>
      </c>
      <c r="X40" s="21">
        <f t="shared" si="12"/>
        <v>1.9998</v>
      </c>
      <c r="Y40" s="21">
        <f t="shared" si="13"/>
        <v>4.0002</v>
      </c>
      <c r="Z40" s="21">
        <f t="shared" si="14"/>
        <v>0</v>
      </c>
      <c r="AA40" s="35">
        <f t="shared" si="7"/>
        <v>3.6667</v>
      </c>
      <c r="AB40" s="34"/>
      <c r="AC40" s="34"/>
    </row>
    <row r="41" spans="1:29" ht="14.25">
      <c r="A41" s="26">
        <v>32</v>
      </c>
      <c r="B41" s="41" t="s">
        <v>65</v>
      </c>
      <c r="C41" s="32">
        <v>4</v>
      </c>
      <c r="D41" s="39">
        <v>3</v>
      </c>
      <c r="E41" s="33">
        <f t="shared" si="15"/>
        <v>75</v>
      </c>
      <c r="F41" s="26">
        <v>3.3</v>
      </c>
      <c r="G41" s="20">
        <f t="shared" si="8"/>
        <v>3.6667</v>
      </c>
      <c r="H41" s="31" t="s">
        <v>71</v>
      </c>
      <c r="I41" s="39">
        <v>0</v>
      </c>
      <c r="J41" s="39">
        <v>33.33</v>
      </c>
      <c r="K41" s="39">
        <v>66.67</v>
      </c>
      <c r="L41" s="39">
        <v>0</v>
      </c>
      <c r="M41" s="16">
        <f>100-I41</f>
        <v>100</v>
      </c>
      <c r="N41" s="16">
        <f>K41+L41</f>
        <v>66.67</v>
      </c>
      <c r="O41" s="17">
        <v>33.33</v>
      </c>
      <c r="P41" s="32">
        <v>66.67</v>
      </c>
      <c r="Q41" s="32">
        <v>0</v>
      </c>
      <c r="R41" s="31">
        <v>1</v>
      </c>
      <c r="S41" s="39"/>
      <c r="T41" s="37" t="s">
        <v>116</v>
      </c>
      <c r="U41" s="40" t="s">
        <v>110</v>
      </c>
      <c r="V41" s="39"/>
      <c r="W41" s="21">
        <f t="shared" si="11"/>
        <v>0</v>
      </c>
      <c r="X41" s="21">
        <f t="shared" si="12"/>
        <v>0.9999</v>
      </c>
      <c r="Y41" s="21">
        <f t="shared" si="13"/>
        <v>2.0001</v>
      </c>
      <c r="Z41" s="21">
        <f t="shared" si="14"/>
        <v>0</v>
      </c>
      <c r="AA41" s="35">
        <f t="shared" si="7"/>
        <v>3.6667</v>
      </c>
      <c r="AB41" s="34"/>
      <c r="AC41" s="34"/>
    </row>
    <row r="42" spans="1:29" ht="14.25">
      <c r="A42" s="34"/>
      <c r="B42" s="34"/>
      <c r="C42" s="36"/>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spans="1:29" ht="14.25">
      <c r="A43" s="34"/>
      <c r="B43" s="34"/>
      <c r="C43" s="36"/>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spans="1:29" ht="14.25">
      <c r="A44" s="34"/>
      <c r="B44" s="34"/>
      <c r="C44" s="36"/>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spans="1:29" ht="14.25">
      <c r="A45" s="34"/>
      <c r="B45" s="34"/>
      <c r="C45" s="36"/>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row>
    <row r="46" spans="1:29" ht="14.25">
      <c r="A46" s="34"/>
      <c r="B46" s="34"/>
      <c r="C46" s="36"/>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row>
    <row r="47" spans="1:29" ht="14.25">
      <c r="A47" s="34"/>
      <c r="B47" s="34"/>
      <c r="C47" s="36"/>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14.25">
      <c r="A48" s="34"/>
      <c r="B48" s="34"/>
      <c r="C48" s="36"/>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row>
    <row r="49" spans="1:29" ht="14.25">
      <c r="A49" s="34"/>
      <c r="B49" s="34"/>
      <c r="C49" s="36"/>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row>
    <row r="50" spans="1:29" ht="14.25">
      <c r="A50" s="34"/>
      <c r="B50" s="34"/>
      <c r="C50" s="36"/>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row>
    <row r="51" spans="1:29" ht="14.25">
      <c r="A51" s="34"/>
      <c r="B51" s="34"/>
      <c r="C51" s="36"/>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row>
    <row r="52" spans="1:29" ht="14.25">
      <c r="A52" s="34"/>
      <c r="B52" s="34"/>
      <c r="C52" s="36"/>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row>
    <row r="53" spans="1:29" ht="14.25">
      <c r="A53" s="34"/>
      <c r="B53" s="34"/>
      <c r="C53" s="36"/>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row>
    <row r="54" spans="1:29" ht="14.25">
      <c r="A54" s="34"/>
      <c r="B54" s="34"/>
      <c r="C54" s="36"/>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spans="1:29" ht="14.25">
      <c r="A55" s="34"/>
      <c r="B55" s="34"/>
      <c r="C55" s="36"/>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row>
    <row r="56" spans="1:29" ht="14.25">
      <c r="A56" s="34"/>
      <c r="B56" s="34"/>
      <c r="C56" s="36"/>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spans="1:29" ht="14.25">
      <c r="A57" s="34"/>
      <c r="B57" s="34"/>
      <c r="C57" s="36"/>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row>
    <row r="58" spans="1:29" ht="14.25">
      <c r="A58" s="34"/>
      <c r="B58" s="34"/>
      <c r="C58" s="36"/>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row>
    <row r="59" spans="1:29" ht="14.25">
      <c r="A59" s="34"/>
      <c r="B59" s="34"/>
      <c r="C59" s="36"/>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row>
    <row r="60" spans="1:29" ht="14.25">
      <c r="A60" s="34"/>
      <c r="B60" s="34"/>
      <c r="C60" s="36"/>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row>
  </sheetData>
  <sheetProtection/>
  <mergeCells count="22">
    <mergeCell ref="R5:R6"/>
    <mergeCell ref="S5:S6"/>
    <mergeCell ref="T5:T6"/>
    <mergeCell ref="U5:U6"/>
    <mergeCell ref="V5:V6"/>
    <mergeCell ref="W5:Z5"/>
    <mergeCell ref="G5:G6"/>
    <mergeCell ref="H5:H6"/>
    <mergeCell ref="I5:L5"/>
    <mergeCell ref="M5:M6"/>
    <mergeCell ref="N5:N6"/>
    <mergeCell ref="O5:Q5"/>
    <mergeCell ref="A1:V1"/>
    <mergeCell ref="A2:V2"/>
    <mergeCell ref="A3:V3"/>
    <mergeCell ref="A4:V4"/>
    <mergeCell ref="A5:A6"/>
    <mergeCell ref="B5:B6"/>
    <mergeCell ref="C5:C6"/>
    <mergeCell ref="D5:D6"/>
    <mergeCell ref="E5:E6"/>
    <mergeCell ref="F5:F6"/>
  </mergeCells>
  <conditionalFormatting sqref="N7:N41">
    <cfRule type="cellIs" priority="1" dxfId="1" operator="greaterThan" stopIfTrue="1">
      <formula>80</formula>
    </cfRule>
  </conditionalFormatting>
  <printOptions/>
  <pageMargins left="0.7" right="0.7" top="0.75" bottom="0.75" header="0.3" footer="0.3"/>
  <pageSetup orientation="landscape" paperSize="9" scale="75" r:id="rId1"/>
</worksheet>
</file>

<file path=xl/worksheets/sheet2.xml><?xml version="1.0" encoding="utf-8"?>
<worksheet xmlns="http://schemas.openxmlformats.org/spreadsheetml/2006/main" xmlns:r="http://schemas.openxmlformats.org/officeDocument/2006/relationships">
  <dimension ref="A1:Z41"/>
  <sheetViews>
    <sheetView zoomScale="70" zoomScaleNormal="70" zoomScalePageLayoutView="0" workbookViewId="0" topLeftCell="G1">
      <selection activeCell="J41" sqref="J41"/>
    </sheetView>
  </sheetViews>
  <sheetFormatPr defaultColWidth="9.140625" defaultRowHeight="15"/>
  <cols>
    <col min="1" max="1" width="4.28125" style="0" customWidth="1"/>
    <col min="2" max="2" width="24.421875" style="0" customWidth="1"/>
    <col min="4" max="4" width="9.421875" style="0" customWidth="1"/>
    <col min="20" max="20" width="19.7109375" style="0" customWidth="1"/>
    <col min="21" max="21" width="14.7109375" style="0" customWidth="1"/>
  </cols>
  <sheetData>
    <row r="1" spans="1:26" ht="15">
      <c r="A1" s="96" t="s">
        <v>21</v>
      </c>
      <c r="B1" s="96"/>
      <c r="C1" s="96"/>
      <c r="D1" s="96"/>
      <c r="E1" s="96"/>
      <c r="F1" s="96"/>
      <c r="G1" s="96"/>
      <c r="H1" s="96"/>
      <c r="I1" s="96"/>
      <c r="J1" s="96"/>
      <c r="K1" s="96"/>
      <c r="L1" s="96"/>
      <c r="M1" s="96"/>
      <c r="N1" s="96"/>
      <c r="O1" s="96"/>
      <c r="P1" s="96"/>
      <c r="Q1" s="96"/>
      <c r="R1" s="96"/>
      <c r="S1" s="96"/>
      <c r="T1" s="96"/>
      <c r="U1" s="96"/>
      <c r="V1" s="96"/>
      <c r="W1" s="1"/>
      <c r="X1" s="1"/>
      <c r="Y1" s="1"/>
      <c r="Z1" s="1"/>
    </row>
    <row r="2" spans="1:26" ht="22.5">
      <c r="A2" s="77" t="s">
        <v>30</v>
      </c>
      <c r="B2" s="77"/>
      <c r="C2" s="77"/>
      <c r="D2" s="77"/>
      <c r="E2" s="77"/>
      <c r="F2" s="77"/>
      <c r="G2" s="77"/>
      <c r="H2" s="77"/>
      <c r="I2" s="77"/>
      <c r="J2" s="77"/>
      <c r="K2" s="77"/>
      <c r="L2" s="77"/>
      <c r="M2" s="77"/>
      <c r="N2" s="77"/>
      <c r="O2" s="77"/>
      <c r="P2" s="77"/>
      <c r="Q2" s="77"/>
      <c r="R2" s="77"/>
      <c r="S2" s="77"/>
      <c r="T2" s="77"/>
      <c r="U2" s="77"/>
      <c r="V2" s="77"/>
      <c r="W2" s="3"/>
      <c r="X2" s="3"/>
      <c r="Y2" s="3"/>
      <c r="Z2" s="3"/>
    </row>
    <row r="3" spans="1:26" ht="22.5">
      <c r="A3" s="77" t="s">
        <v>32</v>
      </c>
      <c r="B3" s="77"/>
      <c r="C3" s="77"/>
      <c r="D3" s="77"/>
      <c r="E3" s="77"/>
      <c r="F3" s="77"/>
      <c r="G3" s="77"/>
      <c r="H3" s="77"/>
      <c r="I3" s="77"/>
      <c r="J3" s="77"/>
      <c r="K3" s="77"/>
      <c r="L3" s="77"/>
      <c r="M3" s="77"/>
      <c r="N3" s="77"/>
      <c r="O3" s="77"/>
      <c r="P3" s="77"/>
      <c r="Q3" s="77"/>
      <c r="R3" s="77"/>
      <c r="S3" s="77"/>
      <c r="T3" s="77"/>
      <c r="U3" s="77"/>
      <c r="V3" s="77"/>
      <c r="W3" s="3"/>
      <c r="X3" s="3"/>
      <c r="Y3" s="3"/>
      <c r="Z3" s="3"/>
    </row>
    <row r="4" spans="1:26" ht="22.5">
      <c r="A4" s="78" t="s">
        <v>33</v>
      </c>
      <c r="B4" s="79"/>
      <c r="C4" s="79"/>
      <c r="D4" s="79"/>
      <c r="E4" s="79"/>
      <c r="F4" s="79"/>
      <c r="G4" s="79"/>
      <c r="H4" s="79"/>
      <c r="I4" s="79"/>
      <c r="J4" s="79"/>
      <c r="K4" s="79"/>
      <c r="L4" s="79"/>
      <c r="M4" s="79"/>
      <c r="N4" s="79"/>
      <c r="O4" s="79"/>
      <c r="P4" s="79"/>
      <c r="Q4" s="79"/>
      <c r="R4" s="79"/>
      <c r="S4" s="79"/>
      <c r="T4" s="79"/>
      <c r="U4" s="79"/>
      <c r="V4" s="79"/>
      <c r="W4" s="3"/>
      <c r="X4" s="3"/>
      <c r="Y4" s="3"/>
      <c r="Z4" s="3"/>
    </row>
    <row r="5" spans="1:26" ht="14.25">
      <c r="A5" s="76" t="s">
        <v>0</v>
      </c>
      <c r="B5" s="97" t="s">
        <v>34</v>
      </c>
      <c r="C5" s="97" t="s">
        <v>9</v>
      </c>
      <c r="D5" s="97" t="s">
        <v>4</v>
      </c>
      <c r="E5" s="97" t="s">
        <v>12</v>
      </c>
      <c r="F5" s="97" t="s">
        <v>24</v>
      </c>
      <c r="G5" s="97" t="s">
        <v>19</v>
      </c>
      <c r="H5" s="88" t="s">
        <v>17</v>
      </c>
      <c r="I5" s="98" t="s">
        <v>13</v>
      </c>
      <c r="J5" s="98"/>
      <c r="K5" s="98"/>
      <c r="L5" s="98"/>
      <c r="M5" s="97" t="s">
        <v>10</v>
      </c>
      <c r="N5" s="97" t="s">
        <v>11</v>
      </c>
      <c r="O5" s="88" t="s">
        <v>16</v>
      </c>
      <c r="P5" s="88"/>
      <c r="Q5" s="88"/>
      <c r="R5" s="99" t="s">
        <v>20</v>
      </c>
      <c r="S5" s="99" t="s">
        <v>18</v>
      </c>
      <c r="T5" s="100" t="s">
        <v>14</v>
      </c>
      <c r="U5" s="93" t="s">
        <v>15</v>
      </c>
      <c r="V5" s="95" t="s">
        <v>25</v>
      </c>
      <c r="W5" s="76" t="s">
        <v>26</v>
      </c>
      <c r="X5" s="76"/>
      <c r="Y5" s="76"/>
      <c r="Z5" s="76"/>
    </row>
    <row r="6" spans="1:26" ht="60">
      <c r="A6" s="76"/>
      <c r="B6" s="97"/>
      <c r="C6" s="97"/>
      <c r="D6" s="97"/>
      <c r="E6" s="97"/>
      <c r="F6" s="97"/>
      <c r="G6" s="97"/>
      <c r="H6" s="76"/>
      <c r="I6" s="6" t="s">
        <v>5</v>
      </c>
      <c r="J6" s="6" t="s">
        <v>6</v>
      </c>
      <c r="K6" s="6" t="s">
        <v>7</v>
      </c>
      <c r="L6" s="6" t="s">
        <v>8</v>
      </c>
      <c r="M6" s="97"/>
      <c r="N6" s="97"/>
      <c r="O6" s="7" t="s">
        <v>2</v>
      </c>
      <c r="P6" s="7" t="s">
        <v>1</v>
      </c>
      <c r="Q6" s="7" t="s">
        <v>3</v>
      </c>
      <c r="R6" s="99"/>
      <c r="S6" s="99"/>
      <c r="T6" s="101"/>
      <c r="U6" s="94"/>
      <c r="V6" s="95"/>
      <c r="W6" s="6" t="s">
        <v>5</v>
      </c>
      <c r="X6" s="6" t="s">
        <v>6</v>
      </c>
      <c r="Y6" s="6" t="s">
        <v>7</v>
      </c>
      <c r="Z6" s="6" t="s">
        <v>8</v>
      </c>
    </row>
    <row r="7" spans="1:26" ht="14.25">
      <c r="A7" s="39"/>
      <c r="B7" s="39" t="s">
        <v>118</v>
      </c>
      <c r="C7" s="45"/>
      <c r="D7" s="19">
        <v>1470369</v>
      </c>
      <c r="E7" s="46" t="e">
        <f>D7/C7*100</f>
        <v>#DIV/0!</v>
      </c>
      <c r="F7" s="22"/>
      <c r="G7" s="46">
        <f>(W7*2+X7*3+Y7*4+Z7*5)/D7</f>
        <v>3.3960999999999997</v>
      </c>
      <c r="H7" s="19"/>
      <c r="I7" s="19">
        <v>10.58</v>
      </c>
      <c r="J7" s="19">
        <v>47.15</v>
      </c>
      <c r="K7" s="19">
        <v>34.4</v>
      </c>
      <c r="L7" s="19">
        <v>7.88</v>
      </c>
      <c r="M7" s="47">
        <f>100-I7</f>
        <v>89.42</v>
      </c>
      <c r="N7" s="47">
        <f>K7+L7</f>
        <v>42.28</v>
      </c>
      <c r="O7" s="48"/>
      <c r="P7" s="49"/>
      <c r="Q7" s="49"/>
      <c r="R7" s="50"/>
      <c r="S7" s="50"/>
      <c r="T7" s="43" t="s">
        <v>122</v>
      </c>
      <c r="U7" s="39" t="s">
        <v>142</v>
      </c>
      <c r="V7" s="22"/>
      <c r="W7" s="21">
        <f>I7/100*D7</f>
        <v>155565.04020000002</v>
      </c>
      <c r="X7" s="21">
        <f>J7/100*D7</f>
        <v>693278.9835</v>
      </c>
      <c r="Y7" s="21">
        <f>K7/100*D7</f>
        <v>505806.936</v>
      </c>
      <c r="Z7" s="21">
        <f>L7/100*D7</f>
        <v>115865.0772</v>
      </c>
    </row>
    <row r="8" spans="1:26" ht="14.25">
      <c r="A8" s="39"/>
      <c r="B8" s="39" t="s">
        <v>119</v>
      </c>
      <c r="C8" s="19"/>
      <c r="D8" s="19">
        <v>45900</v>
      </c>
      <c r="E8" s="46" t="e">
        <f>D8/C8*100</f>
        <v>#DIV/0!</v>
      </c>
      <c r="F8" s="19"/>
      <c r="G8" s="46">
        <f>(W8*2+X8*3+Y8*4+Z8*5)/D8</f>
        <v>3.5193000000000003</v>
      </c>
      <c r="H8" s="51"/>
      <c r="I8" s="19">
        <v>6.93</v>
      </c>
      <c r="J8" s="19">
        <v>43.72</v>
      </c>
      <c r="K8" s="19">
        <v>39.89</v>
      </c>
      <c r="L8" s="19">
        <v>9.47</v>
      </c>
      <c r="M8" s="47">
        <f>100-I8</f>
        <v>93.07</v>
      </c>
      <c r="N8" s="47">
        <f>K8+L8</f>
        <v>49.36</v>
      </c>
      <c r="O8" s="52">
        <v>26.57</v>
      </c>
      <c r="P8" s="52">
        <v>67.55</v>
      </c>
      <c r="Q8" s="52">
        <v>5.88</v>
      </c>
      <c r="R8" s="48"/>
      <c r="S8" s="48"/>
      <c r="T8" s="43" t="s">
        <v>122</v>
      </c>
      <c r="U8" s="39" t="s">
        <v>142</v>
      </c>
      <c r="V8" s="22"/>
      <c r="W8" s="21">
        <f>I8/100*D8</f>
        <v>3180.87</v>
      </c>
      <c r="X8" s="21">
        <f>J8/100*D8</f>
        <v>20067.48</v>
      </c>
      <c r="Y8" s="21">
        <f>K8/100*D8</f>
        <v>18309.510000000002</v>
      </c>
      <c r="Z8" s="21">
        <f>L8/100*D8</f>
        <v>4346.7300000000005</v>
      </c>
    </row>
    <row r="9" spans="1:26" ht="14.25">
      <c r="A9" s="39"/>
      <c r="B9" s="39" t="s">
        <v>120</v>
      </c>
      <c r="C9" s="19">
        <v>1026</v>
      </c>
      <c r="D9" s="19">
        <v>873</v>
      </c>
      <c r="E9" s="46">
        <f>D9/C9*100</f>
        <v>85.08771929824562</v>
      </c>
      <c r="F9" s="19">
        <v>4</v>
      </c>
      <c r="G9" s="46">
        <f>(W9*2+X9*3+Y9*4+Z9*5)/D9</f>
        <v>3.6654999999999998</v>
      </c>
      <c r="H9" s="51" t="s">
        <v>69</v>
      </c>
      <c r="I9" s="19">
        <v>0.23</v>
      </c>
      <c r="J9" s="19">
        <v>44.56</v>
      </c>
      <c r="K9" s="19">
        <v>43.64</v>
      </c>
      <c r="L9" s="19">
        <v>11.57</v>
      </c>
      <c r="M9" s="47">
        <f>100-I9</f>
        <v>99.77</v>
      </c>
      <c r="N9" s="47">
        <f>K9+L9</f>
        <v>55.21</v>
      </c>
      <c r="O9" s="23">
        <v>8.71</v>
      </c>
      <c r="P9" s="19">
        <v>86.94</v>
      </c>
      <c r="Q9" s="19">
        <v>4.35</v>
      </c>
      <c r="R9" s="48">
        <v>32</v>
      </c>
      <c r="S9" s="48"/>
      <c r="T9" s="43" t="s">
        <v>123</v>
      </c>
      <c r="U9" s="39" t="s">
        <v>141</v>
      </c>
      <c r="V9" s="22"/>
      <c r="W9" s="21">
        <f>I9/100*D9</f>
        <v>2.0079</v>
      </c>
      <c r="X9" s="21">
        <f>J9/100*D9</f>
        <v>389.0088</v>
      </c>
      <c r="Y9" s="21">
        <f>K9/100*D9</f>
        <v>380.9772</v>
      </c>
      <c r="Z9" s="21">
        <f>L9/100*D9</f>
        <v>101.0061</v>
      </c>
    </row>
    <row r="10" spans="1:26" ht="14.25">
      <c r="A10" s="28">
        <v>1</v>
      </c>
      <c r="B10" s="39" t="s">
        <v>27</v>
      </c>
      <c r="C10" s="19">
        <v>167</v>
      </c>
      <c r="D10" s="19">
        <v>148</v>
      </c>
      <c r="E10" s="46">
        <f>D10/C10*100</f>
        <v>88.62275449101796</v>
      </c>
      <c r="F10" s="53">
        <v>3.9252000000000002</v>
      </c>
      <c r="G10" s="46">
        <f>(W10*2+X10*3+Y10*4+Z10*5)/D10</f>
        <v>3.5878</v>
      </c>
      <c r="H10" s="51" t="s">
        <v>69</v>
      </c>
      <c r="I10" s="19">
        <v>0</v>
      </c>
      <c r="J10" s="19">
        <v>52.03</v>
      </c>
      <c r="K10" s="19">
        <v>37.16</v>
      </c>
      <c r="L10" s="19">
        <v>10.81</v>
      </c>
      <c r="M10" s="47">
        <f>100-I10</f>
        <v>100</v>
      </c>
      <c r="N10" s="47">
        <f>K10+L10</f>
        <v>47.97</v>
      </c>
      <c r="O10" s="23">
        <v>7.43</v>
      </c>
      <c r="P10" s="19">
        <v>86.49</v>
      </c>
      <c r="Q10" s="19">
        <v>6.08</v>
      </c>
      <c r="R10" s="48">
        <v>1</v>
      </c>
      <c r="S10" s="48"/>
      <c r="T10" s="43" t="s">
        <v>122</v>
      </c>
      <c r="U10" s="39" t="s">
        <v>142</v>
      </c>
      <c r="V10" s="22"/>
      <c r="W10" s="21">
        <f>I10/100*D10</f>
        <v>0</v>
      </c>
      <c r="X10" s="21">
        <f>J10/100*D10</f>
        <v>77.0044</v>
      </c>
      <c r="Y10" s="21">
        <f>K10/100*D10</f>
        <v>54.9968</v>
      </c>
      <c r="Z10" s="21">
        <f>L10/100*D10</f>
        <v>15.998800000000001</v>
      </c>
    </row>
    <row r="11" spans="1:26" ht="14.25">
      <c r="A11" s="28">
        <v>2</v>
      </c>
      <c r="B11" s="39" t="s">
        <v>35</v>
      </c>
      <c r="C11" s="19">
        <v>98</v>
      </c>
      <c r="D11" s="19">
        <v>97</v>
      </c>
      <c r="E11" s="46">
        <f>D11/C11*100</f>
        <v>98.9795918367347</v>
      </c>
      <c r="F11" s="53">
        <v>3.7077999999999998</v>
      </c>
      <c r="G11" s="46">
        <f>(W11*2+X11*3+Y11*4+Z11*5)/D11</f>
        <v>3.4846</v>
      </c>
      <c r="H11" s="51" t="s">
        <v>69</v>
      </c>
      <c r="I11" s="19">
        <v>0</v>
      </c>
      <c r="J11" s="19">
        <v>59.79</v>
      </c>
      <c r="K11" s="19">
        <v>31.96</v>
      </c>
      <c r="L11" s="19">
        <v>8.25</v>
      </c>
      <c r="M11" s="47">
        <f>100-I11</f>
        <v>100</v>
      </c>
      <c r="N11" s="47">
        <f>K11+L11</f>
        <v>40.21</v>
      </c>
      <c r="O11" s="52">
        <v>4.12</v>
      </c>
      <c r="P11" s="19">
        <v>93.81</v>
      </c>
      <c r="Q11" s="19">
        <v>2.06</v>
      </c>
      <c r="R11" s="48">
        <v>1</v>
      </c>
      <c r="S11" s="48"/>
      <c r="T11" s="43" t="s">
        <v>123</v>
      </c>
      <c r="U11" s="39" t="s">
        <v>141</v>
      </c>
      <c r="V11" s="22"/>
      <c r="W11" s="21">
        <f>I11/100*D11</f>
        <v>0</v>
      </c>
      <c r="X11" s="21">
        <f>J11/100*D11</f>
        <v>57.9963</v>
      </c>
      <c r="Y11" s="21">
        <f>K11/100*D11</f>
        <v>31.0012</v>
      </c>
      <c r="Z11" s="21">
        <f>L11/100*D11</f>
        <v>8.0025</v>
      </c>
    </row>
    <row r="12" spans="1:26" ht="14.25">
      <c r="A12" s="28">
        <v>3</v>
      </c>
      <c r="B12" s="39" t="s">
        <v>36</v>
      </c>
      <c r="C12" s="19">
        <v>4</v>
      </c>
      <c r="D12" s="19">
        <v>4</v>
      </c>
      <c r="E12" s="46">
        <f aca="true" t="shared" si="0" ref="E12:E41">D12/C12*100</f>
        <v>100</v>
      </c>
      <c r="F12" s="53">
        <v>4</v>
      </c>
      <c r="G12" s="46">
        <f aca="true" t="shared" si="1" ref="G12:G41">(W12*2+X12*3+Y12*4+Z12*5)/D12</f>
        <v>3.25</v>
      </c>
      <c r="H12" s="54" t="s">
        <v>69</v>
      </c>
      <c r="I12" s="19">
        <v>0</v>
      </c>
      <c r="J12" s="19">
        <v>75</v>
      </c>
      <c r="K12" s="19">
        <v>25</v>
      </c>
      <c r="L12" s="19">
        <v>0</v>
      </c>
      <c r="M12" s="47">
        <f aca="true" t="shared" si="2" ref="M12:M41">100-I12</f>
        <v>100</v>
      </c>
      <c r="N12" s="47">
        <f aca="true" t="shared" si="3" ref="N12:N41">K12+L12</f>
        <v>25</v>
      </c>
      <c r="O12" s="23">
        <v>0</v>
      </c>
      <c r="P12" s="23">
        <v>100</v>
      </c>
      <c r="Q12" s="23">
        <v>0</v>
      </c>
      <c r="R12" s="48">
        <v>1</v>
      </c>
      <c r="S12" s="19"/>
      <c r="T12" s="43" t="s">
        <v>124</v>
      </c>
      <c r="U12" s="39" t="s">
        <v>143</v>
      </c>
      <c r="V12" s="39"/>
      <c r="W12" s="21">
        <f aca="true" t="shared" si="4" ref="W12:W40">I12/100*D12</f>
        <v>0</v>
      </c>
      <c r="X12" s="21">
        <f aca="true" t="shared" si="5" ref="X12:X40">J12/100*D12</f>
        <v>3</v>
      </c>
      <c r="Y12" s="21">
        <f aca="true" t="shared" si="6" ref="Y12:Y40">K12/100*D12</f>
        <v>1</v>
      </c>
      <c r="Z12" s="21">
        <f aca="true" t="shared" si="7" ref="Z12:Z40">L12/100*D12</f>
        <v>0</v>
      </c>
    </row>
    <row r="13" spans="1:26" ht="14.25">
      <c r="A13" s="28">
        <v>4</v>
      </c>
      <c r="B13" s="39" t="s">
        <v>37</v>
      </c>
      <c r="C13" s="23">
        <v>10</v>
      </c>
      <c r="D13" s="19">
        <v>8</v>
      </c>
      <c r="E13" s="46">
        <f t="shared" si="0"/>
        <v>80</v>
      </c>
      <c r="F13" s="53">
        <v>4.444500000000001</v>
      </c>
      <c r="G13" s="46">
        <f t="shared" si="1"/>
        <v>3.875</v>
      </c>
      <c r="H13" s="54" t="s">
        <v>69</v>
      </c>
      <c r="I13" s="19">
        <v>0</v>
      </c>
      <c r="J13" s="19">
        <v>50</v>
      </c>
      <c r="K13" s="19">
        <v>12.5</v>
      </c>
      <c r="L13" s="19">
        <v>37.5</v>
      </c>
      <c r="M13" s="47">
        <f t="shared" si="2"/>
        <v>100</v>
      </c>
      <c r="N13" s="47">
        <f t="shared" si="3"/>
        <v>50</v>
      </c>
      <c r="O13" s="23">
        <v>0</v>
      </c>
      <c r="P13" s="23">
        <v>100</v>
      </c>
      <c r="Q13" s="23">
        <v>0</v>
      </c>
      <c r="R13" s="48">
        <v>1</v>
      </c>
      <c r="S13" s="19"/>
      <c r="T13" s="44" t="s">
        <v>125</v>
      </c>
      <c r="U13" s="39" t="s">
        <v>145</v>
      </c>
      <c r="V13" s="39"/>
      <c r="W13" s="21">
        <f t="shared" si="4"/>
        <v>0</v>
      </c>
      <c r="X13" s="21">
        <f t="shared" si="5"/>
        <v>4</v>
      </c>
      <c r="Y13" s="21">
        <f t="shared" si="6"/>
        <v>1</v>
      </c>
      <c r="Z13" s="21">
        <f t="shared" si="7"/>
        <v>3</v>
      </c>
    </row>
    <row r="14" spans="1:26" ht="14.25">
      <c r="A14" s="28">
        <v>5</v>
      </c>
      <c r="B14" s="39" t="s">
        <v>38</v>
      </c>
      <c r="C14" s="23">
        <v>107</v>
      </c>
      <c r="D14" s="19">
        <v>98</v>
      </c>
      <c r="E14" s="46">
        <f t="shared" si="0"/>
        <v>91.58878504672897</v>
      </c>
      <c r="F14" s="53">
        <v>3.7472</v>
      </c>
      <c r="G14" s="46">
        <f t="shared" si="1"/>
        <v>3.4894</v>
      </c>
      <c r="H14" s="54" t="s">
        <v>69</v>
      </c>
      <c r="I14" s="19">
        <v>1.02</v>
      </c>
      <c r="J14" s="19">
        <v>59.18</v>
      </c>
      <c r="K14" s="19">
        <v>29.59</v>
      </c>
      <c r="L14" s="19">
        <v>10.2</v>
      </c>
      <c r="M14" s="47">
        <f t="shared" si="2"/>
        <v>98.98</v>
      </c>
      <c r="N14" s="47">
        <f t="shared" si="3"/>
        <v>39.79</v>
      </c>
      <c r="O14" s="23">
        <v>19.39</v>
      </c>
      <c r="P14" s="23">
        <v>74.49</v>
      </c>
      <c r="Q14" s="23">
        <v>6.12</v>
      </c>
      <c r="R14" s="48">
        <v>1</v>
      </c>
      <c r="S14" s="19"/>
      <c r="T14" s="43" t="s">
        <v>123</v>
      </c>
      <c r="U14" s="39" t="s">
        <v>141</v>
      </c>
      <c r="V14" s="39"/>
      <c r="W14" s="21">
        <f t="shared" si="4"/>
        <v>0.9996</v>
      </c>
      <c r="X14" s="21">
        <f t="shared" si="5"/>
        <v>57.9964</v>
      </c>
      <c r="Y14" s="21">
        <f t="shared" si="6"/>
        <v>28.9982</v>
      </c>
      <c r="Z14" s="21">
        <f t="shared" si="7"/>
        <v>9.995999999999999</v>
      </c>
    </row>
    <row r="15" spans="1:26" ht="14.25">
      <c r="A15" s="28">
        <v>6</v>
      </c>
      <c r="B15" s="39" t="s">
        <v>39</v>
      </c>
      <c r="C15" s="23">
        <v>15</v>
      </c>
      <c r="D15" s="19">
        <v>13</v>
      </c>
      <c r="E15" s="46">
        <f t="shared" si="0"/>
        <v>86.66666666666667</v>
      </c>
      <c r="F15" s="53">
        <v>3.9167000000000005</v>
      </c>
      <c r="G15" s="46">
        <f t="shared" si="1"/>
        <v>3.7687999999999997</v>
      </c>
      <c r="H15" s="54" t="s">
        <v>69</v>
      </c>
      <c r="I15" s="19">
        <v>0</v>
      </c>
      <c r="J15" s="19">
        <v>38.46</v>
      </c>
      <c r="K15" s="19">
        <v>46.15</v>
      </c>
      <c r="L15" s="19">
        <v>15.38</v>
      </c>
      <c r="M15" s="47">
        <f t="shared" si="2"/>
        <v>100</v>
      </c>
      <c r="N15" s="47">
        <f t="shared" si="3"/>
        <v>61.53</v>
      </c>
      <c r="O15" s="23">
        <v>7.69</v>
      </c>
      <c r="P15" s="23">
        <v>92.31</v>
      </c>
      <c r="Q15" s="23">
        <v>0</v>
      </c>
      <c r="R15" s="48">
        <v>1</v>
      </c>
      <c r="S15" s="19"/>
      <c r="T15" s="44" t="s">
        <v>126</v>
      </c>
      <c r="U15" s="39" t="s">
        <v>151</v>
      </c>
      <c r="V15" s="39"/>
      <c r="W15" s="21">
        <f t="shared" si="4"/>
        <v>0</v>
      </c>
      <c r="X15" s="21">
        <f t="shared" si="5"/>
        <v>4.9998</v>
      </c>
      <c r="Y15" s="21">
        <f t="shared" si="6"/>
        <v>5.999499999999999</v>
      </c>
      <c r="Z15" s="21">
        <f t="shared" si="7"/>
        <v>1.9994000000000003</v>
      </c>
    </row>
    <row r="16" spans="1:26" ht="14.25">
      <c r="A16" s="28">
        <v>7</v>
      </c>
      <c r="B16" s="39" t="s">
        <v>40</v>
      </c>
      <c r="C16" s="19">
        <v>22</v>
      </c>
      <c r="D16" s="19">
        <v>18</v>
      </c>
      <c r="E16" s="46">
        <f t="shared" si="0"/>
        <v>81.81818181818183</v>
      </c>
      <c r="F16" s="53">
        <v>3.6359999999999997</v>
      </c>
      <c r="G16" s="46">
        <f t="shared" si="1"/>
        <v>3.2778</v>
      </c>
      <c r="H16" s="54" t="s">
        <v>69</v>
      </c>
      <c r="I16" s="19">
        <v>0</v>
      </c>
      <c r="J16" s="19">
        <v>72.22</v>
      </c>
      <c r="K16" s="19">
        <v>27.78</v>
      </c>
      <c r="L16" s="19">
        <v>0</v>
      </c>
      <c r="M16" s="47">
        <f t="shared" si="2"/>
        <v>100</v>
      </c>
      <c r="N16" s="47">
        <f t="shared" si="3"/>
        <v>27.78</v>
      </c>
      <c r="O16" s="23">
        <v>5.56</v>
      </c>
      <c r="P16" s="23">
        <v>88.89</v>
      </c>
      <c r="Q16" s="23">
        <v>5.56</v>
      </c>
      <c r="R16" s="48">
        <v>1</v>
      </c>
      <c r="S16" s="19"/>
      <c r="T16" s="43" t="s">
        <v>127</v>
      </c>
      <c r="U16" s="39" t="s">
        <v>147</v>
      </c>
      <c r="V16" s="39"/>
      <c r="W16" s="21">
        <f t="shared" si="4"/>
        <v>0</v>
      </c>
      <c r="X16" s="21">
        <f t="shared" si="5"/>
        <v>12.9996</v>
      </c>
      <c r="Y16" s="21">
        <f t="shared" si="6"/>
        <v>5.0004</v>
      </c>
      <c r="Z16" s="21">
        <f t="shared" si="7"/>
        <v>0</v>
      </c>
    </row>
    <row r="17" spans="1:26" ht="14.25">
      <c r="A17" s="28">
        <v>8</v>
      </c>
      <c r="B17" s="39" t="s">
        <v>41</v>
      </c>
      <c r="C17" s="19">
        <v>60</v>
      </c>
      <c r="D17" s="19">
        <v>49</v>
      </c>
      <c r="E17" s="46">
        <f t="shared" si="0"/>
        <v>81.66666666666667</v>
      </c>
      <c r="F17" s="53">
        <v>3.9242</v>
      </c>
      <c r="G17" s="46">
        <f t="shared" si="1"/>
        <v>3.6122</v>
      </c>
      <c r="H17" s="54" t="s">
        <v>69</v>
      </c>
      <c r="I17" s="19">
        <v>2.04</v>
      </c>
      <c r="J17" s="19">
        <v>46.94</v>
      </c>
      <c r="K17" s="19">
        <v>38.78</v>
      </c>
      <c r="L17" s="19">
        <v>12.24</v>
      </c>
      <c r="M17" s="47">
        <f t="shared" si="2"/>
        <v>97.96</v>
      </c>
      <c r="N17" s="47">
        <f t="shared" si="3"/>
        <v>51.02</v>
      </c>
      <c r="O17" s="23">
        <v>12.24</v>
      </c>
      <c r="P17" s="23">
        <v>83.67</v>
      </c>
      <c r="Q17" s="23">
        <v>4.08</v>
      </c>
      <c r="R17" s="48">
        <v>1</v>
      </c>
      <c r="S17" s="19"/>
      <c r="T17" s="43" t="s">
        <v>122</v>
      </c>
      <c r="U17" s="39" t="s">
        <v>142</v>
      </c>
      <c r="V17" s="39"/>
      <c r="W17" s="21">
        <f t="shared" si="4"/>
        <v>0.9996</v>
      </c>
      <c r="X17" s="21">
        <f t="shared" si="5"/>
        <v>23.0006</v>
      </c>
      <c r="Y17" s="21">
        <f t="shared" si="6"/>
        <v>19.002200000000002</v>
      </c>
      <c r="Z17" s="21">
        <f t="shared" si="7"/>
        <v>5.9976</v>
      </c>
    </row>
    <row r="18" spans="1:26" ht="14.25">
      <c r="A18" s="28">
        <v>9</v>
      </c>
      <c r="B18" s="39" t="s">
        <v>42</v>
      </c>
      <c r="C18" s="19">
        <v>17</v>
      </c>
      <c r="D18" s="19">
        <v>9</v>
      </c>
      <c r="E18" s="46">
        <f t="shared" si="0"/>
        <v>52.94117647058824</v>
      </c>
      <c r="F18" s="53">
        <v>3.6471</v>
      </c>
      <c r="G18" s="46">
        <f t="shared" si="1"/>
        <v>4.110699999999999</v>
      </c>
      <c r="H18" s="54" t="s">
        <v>71</v>
      </c>
      <c r="I18" s="19">
        <v>0</v>
      </c>
      <c r="J18" s="19">
        <v>33.33</v>
      </c>
      <c r="K18" s="19">
        <v>22.22</v>
      </c>
      <c r="L18" s="19">
        <v>44.44</v>
      </c>
      <c r="M18" s="47">
        <f t="shared" si="2"/>
        <v>100</v>
      </c>
      <c r="N18" s="47">
        <f t="shared" si="3"/>
        <v>66.66</v>
      </c>
      <c r="O18" s="23">
        <v>0</v>
      </c>
      <c r="P18" s="23">
        <v>100</v>
      </c>
      <c r="Q18" s="23">
        <v>0</v>
      </c>
      <c r="R18" s="48">
        <v>1</v>
      </c>
      <c r="S18" s="19"/>
      <c r="T18" s="43">
        <v>13</v>
      </c>
      <c r="U18" s="39" t="s">
        <v>146</v>
      </c>
      <c r="V18" s="39"/>
      <c r="W18" s="21">
        <f t="shared" si="4"/>
        <v>0</v>
      </c>
      <c r="X18" s="21">
        <f t="shared" si="5"/>
        <v>2.9997</v>
      </c>
      <c r="Y18" s="21">
        <f t="shared" si="6"/>
        <v>1.9997999999999998</v>
      </c>
      <c r="Z18" s="21">
        <f t="shared" si="7"/>
        <v>3.9995999999999996</v>
      </c>
    </row>
    <row r="19" spans="1:26" ht="14.25">
      <c r="A19" s="28">
        <v>10</v>
      </c>
      <c r="B19" s="39" t="s">
        <v>43</v>
      </c>
      <c r="C19" s="19">
        <v>67</v>
      </c>
      <c r="D19" s="19">
        <v>39</v>
      </c>
      <c r="E19" s="46">
        <f t="shared" si="0"/>
        <v>58.2089552238806</v>
      </c>
      <c r="F19" s="53">
        <v>3.5484</v>
      </c>
      <c r="G19" s="46">
        <f t="shared" si="1"/>
        <v>3.6666</v>
      </c>
      <c r="H19" s="54" t="s">
        <v>71</v>
      </c>
      <c r="I19" s="19">
        <v>0</v>
      </c>
      <c r="J19" s="19">
        <v>48.72</v>
      </c>
      <c r="K19" s="19">
        <v>35.9</v>
      </c>
      <c r="L19" s="19">
        <v>15.38</v>
      </c>
      <c r="M19" s="47">
        <f t="shared" si="2"/>
        <v>100</v>
      </c>
      <c r="N19" s="47">
        <f t="shared" si="3"/>
        <v>51.28</v>
      </c>
      <c r="O19" s="23">
        <v>12.82</v>
      </c>
      <c r="P19" s="23">
        <v>79.49</v>
      </c>
      <c r="Q19" s="23">
        <v>7.69</v>
      </c>
      <c r="R19" s="48">
        <v>1</v>
      </c>
      <c r="S19" s="19"/>
      <c r="T19" s="43" t="s">
        <v>128</v>
      </c>
      <c r="U19" s="39" t="s">
        <v>157</v>
      </c>
      <c r="V19" s="39"/>
      <c r="W19" s="21">
        <f t="shared" si="4"/>
        <v>0</v>
      </c>
      <c r="X19" s="21">
        <f t="shared" si="5"/>
        <v>19.000799999999998</v>
      </c>
      <c r="Y19" s="21">
        <f t="shared" si="6"/>
        <v>14.001</v>
      </c>
      <c r="Z19" s="21">
        <f t="shared" si="7"/>
        <v>5.998200000000001</v>
      </c>
    </row>
    <row r="20" spans="1:26" ht="14.25">
      <c r="A20" s="28">
        <v>11</v>
      </c>
      <c r="B20" s="39" t="s">
        <v>44</v>
      </c>
      <c r="C20" s="19">
        <v>94</v>
      </c>
      <c r="D20" s="19">
        <v>75</v>
      </c>
      <c r="E20" s="46">
        <f t="shared" si="0"/>
        <v>79.7872340425532</v>
      </c>
      <c r="F20" s="53">
        <v>3.75</v>
      </c>
      <c r="G20" s="46">
        <f t="shared" si="1"/>
        <v>3.6134</v>
      </c>
      <c r="H20" s="54" t="s">
        <v>69</v>
      </c>
      <c r="I20" s="19">
        <v>0</v>
      </c>
      <c r="J20" s="19">
        <v>45.33</v>
      </c>
      <c r="K20" s="19">
        <v>48</v>
      </c>
      <c r="L20" s="19">
        <v>6.67</v>
      </c>
      <c r="M20" s="47">
        <f t="shared" si="2"/>
        <v>100</v>
      </c>
      <c r="N20" s="47">
        <f t="shared" si="3"/>
        <v>54.67</v>
      </c>
      <c r="O20" s="23">
        <v>4</v>
      </c>
      <c r="P20" s="23">
        <v>88</v>
      </c>
      <c r="Q20" s="23">
        <v>8</v>
      </c>
      <c r="R20" s="48">
        <v>1</v>
      </c>
      <c r="S20" s="19"/>
      <c r="T20" s="43" t="s">
        <v>129</v>
      </c>
      <c r="U20" s="39" t="s">
        <v>156</v>
      </c>
      <c r="V20" s="39"/>
      <c r="W20" s="21">
        <f t="shared" si="4"/>
        <v>0</v>
      </c>
      <c r="X20" s="21">
        <f t="shared" si="5"/>
        <v>33.997499999999995</v>
      </c>
      <c r="Y20" s="21">
        <f t="shared" si="6"/>
        <v>36</v>
      </c>
      <c r="Z20" s="21">
        <f t="shared" si="7"/>
        <v>5.0024999999999995</v>
      </c>
    </row>
    <row r="21" spans="1:26" ht="14.25">
      <c r="A21" s="28">
        <v>12</v>
      </c>
      <c r="B21" s="41" t="s">
        <v>45</v>
      </c>
      <c r="C21" s="19">
        <v>61</v>
      </c>
      <c r="D21" s="19">
        <v>53</v>
      </c>
      <c r="E21" s="46">
        <f t="shared" si="0"/>
        <v>86.88524590163934</v>
      </c>
      <c r="F21" s="53">
        <v>4.3704</v>
      </c>
      <c r="G21" s="46">
        <f t="shared" si="1"/>
        <v>4.0755</v>
      </c>
      <c r="H21" s="54" t="s">
        <v>69</v>
      </c>
      <c r="I21" s="19">
        <v>0</v>
      </c>
      <c r="J21" s="19">
        <v>16.98</v>
      </c>
      <c r="K21" s="19">
        <v>58.49</v>
      </c>
      <c r="L21" s="19">
        <v>24.53</v>
      </c>
      <c r="M21" s="47">
        <f t="shared" si="2"/>
        <v>100</v>
      </c>
      <c r="N21" s="47">
        <f t="shared" si="3"/>
        <v>83.02000000000001</v>
      </c>
      <c r="O21" s="23">
        <v>7.55</v>
      </c>
      <c r="P21" s="23">
        <v>90.57</v>
      </c>
      <c r="Q21" s="23">
        <v>1.89</v>
      </c>
      <c r="R21" s="48">
        <v>1</v>
      </c>
      <c r="S21" s="19"/>
      <c r="T21" s="43">
        <v>13</v>
      </c>
      <c r="U21" s="39" t="s">
        <v>146</v>
      </c>
      <c r="V21" s="39"/>
      <c r="W21" s="21">
        <f t="shared" si="4"/>
        <v>0</v>
      </c>
      <c r="X21" s="21">
        <f t="shared" si="5"/>
        <v>8.9994</v>
      </c>
      <c r="Y21" s="21">
        <f t="shared" si="6"/>
        <v>30.999699999999997</v>
      </c>
      <c r="Z21" s="21">
        <f t="shared" si="7"/>
        <v>13.000900000000001</v>
      </c>
    </row>
    <row r="22" spans="1:26" ht="14.25">
      <c r="A22" s="28">
        <v>13</v>
      </c>
      <c r="B22" s="41" t="s">
        <v>46</v>
      </c>
      <c r="C22" s="19">
        <v>65</v>
      </c>
      <c r="D22" s="19">
        <v>63</v>
      </c>
      <c r="E22" s="46">
        <f t="shared" si="0"/>
        <v>96.92307692307692</v>
      </c>
      <c r="F22" s="53">
        <v>4.145199999999999</v>
      </c>
      <c r="G22" s="46">
        <f t="shared" si="1"/>
        <v>3.9996</v>
      </c>
      <c r="H22" s="54" t="s">
        <v>69</v>
      </c>
      <c r="I22" s="19">
        <v>0</v>
      </c>
      <c r="J22" s="19">
        <v>15.87</v>
      </c>
      <c r="K22" s="19">
        <v>68.25</v>
      </c>
      <c r="L22" s="19">
        <v>15.87</v>
      </c>
      <c r="M22" s="47">
        <f t="shared" si="2"/>
        <v>100</v>
      </c>
      <c r="N22" s="47">
        <f t="shared" si="3"/>
        <v>84.12</v>
      </c>
      <c r="O22" s="23">
        <v>11.11</v>
      </c>
      <c r="P22" s="23">
        <v>82.54</v>
      </c>
      <c r="Q22" s="23">
        <v>6.35</v>
      </c>
      <c r="R22" s="48">
        <v>1</v>
      </c>
      <c r="S22" s="19"/>
      <c r="T22" s="43">
        <v>13</v>
      </c>
      <c r="U22" s="39" t="s">
        <v>146</v>
      </c>
      <c r="V22" s="39"/>
      <c r="W22" s="21">
        <f t="shared" si="4"/>
        <v>0</v>
      </c>
      <c r="X22" s="21">
        <f t="shared" si="5"/>
        <v>9.998099999999999</v>
      </c>
      <c r="Y22" s="21">
        <f t="shared" si="6"/>
        <v>42.9975</v>
      </c>
      <c r="Z22" s="21">
        <f t="shared" si="7"/>
        <v>9.998099999999999</v>
      </c>
    </row>
    <row r="23" spans="1:26" ht="14.25">
      <c r="A23" s="28">
        <v>14</v>
      </c>
      <c r="B23" s="41" t="s">
        <v>47</v>
      </c>
      <c r="C23" s="19">
        <v>97</v>
      </c>
      <c r="D23" s="19">
        <v>87</v>
      </c>
      <c r="E23" s="46">
        <f t="shared" si="0"/>
        <v>89.69072164948454</v>
      </c>
      <c r="F23" s="53">
        <v>3.9259000000000004</v>
      </c>
      <c r="G23" s="46">
        <f t="shared" si="1"/>
        <v>3.7466999999999997</v>
      </c>
      <c r="H23" s="54" t="s">
        <v>69</v>
      </c>
      <c r="I23" s="19">
        <v>0</v>
      </c>
      <c r="J23" s="19">
        <v>35.63</v>
      </c>
      <c r="K23" s="19">
        <v>54.02</v>
      </c>
      <c r="L23" s="19">
        <v>10.34</v>
      </c>
      <c r="M23" s="47">
        <f t="shared" si="2"/>
        <v>100</v>
      </c>
      <c r="N23" s="47">
        <f t="shared" si="3"/>
        <v>64.36</v>
      </c>
      <c r="O23" s="23">
        <v>10.34</v>
      </c>
      <c r="P23" s="23">
        <v>87.36</v>
      </c>
      <c r="Q23" s="23">
        <v>2.3</v>
      </c>
      <c r="R23" s="48">
        <v>1</v>
      </c>
      <c r="S23" s="19"/>
      <c r="T23" s="44" t="s">
        <v>126</v>
      </c>
      <c r="U23" s="39" t="s">
        <v>151</v>
      </c>
      <c r="V23" s="39"/>
      <c r="W23" s="21">
        <f t="shared" si="4"/>
        <v>0</v>
      </c>
      <c r="X23" s="21">
        <f t="shared" si="5"/>
        <v>30.9981</v>
      </c>
      <c r="Y23" s="21">
        <f t="shared" si="6"/>
        <v>46.9974</v>
      </c>
      <c r="Z23" s="21">
        <f t="shared" si="7"/>
        <v>8.9958</v>
      </c>
    </row>
    <row r="24" spans="1:26" ht="14.25">
      <c r="A24" s="28">
        <v>15</v>
      </c>
      <c r="B24" s="41" t="s">
        <v>48</v>
      </c>
      <c r="C24" s="19">
        <v>5</v>
      </c>
      <c r="D24" s="19">
        <v>4</v>
      </c>
      <c r="E24" s="46">
        <f t="shared" si="0"/>
        <v>80</v>
      </c>
      <c r="F24" s="53">
        <v>3.7142000000000004</v>
      </c>
      <c r="G24" s="46">
        <f t="shared" si="1"/>
        <v>4</v>
      </c>
      <c r="H24" s="54" t="s">
        <v>71</v>
      </c>
      <c r="I24" s="19">
        <v>0</v>
      </c>
      <c r="J24" s="19">
        <v>25</v>
      </c>
      <c r="K24" s="19">
        <v>50</v>
      </c>
      <c r="L24" s="19">
        <v>25</v>
      </c>
      <c r="M24" s="47">
        <f t="shared" si="2"/>
        <v>100</v>
      </c>
      <c r="N24" s="47">
        <f t="shared" si="3"/>
        <v>75</v>
      </c>
      <c r="O24" s="23">
        <v>0</v>
      </c>
      <c r="P24" s="23">
        <v>100</v>
      </c>
      <c r="Q24" s="23">
        <v>0</v>
      </c>
      <c r="R24" s="48">
        <v>1</v>
      </c>
      <c r="S24" s="19"/>
      <c r="T24" s="44" t="s">
        <v>130</v>
      </c>
      <c r="U24" s="39" t="s">
        <v>152</v>
      </c>
      <c r="V24" s="39"/>
      <c r="W24" s="21">
        <f t="shared" si="4"/>
        <v>0</v>
      </c>
      <c r="X24" s="21">
        <f t="shared" si="5"/>
        <v>1</v>
      </c>
      <c r="Y24" s="21">
        <f t="shared" si="6"/>
        <v>2</v>
      </c>
      <c r="Z24" s="21">
        <f t="shared" si="7"/>
        <v>1</v>
      </c>
    </row>
    <row r="25" spans="1:26" ht="14.25">
      <c r="A25" s="28">
        <v>16</v>
      </c>
      <c r="B25" s="41" t="s">
        <v>49</v>
      </c>
      <c r="C25" s="19">
        <v>5</v>
      </c>
      <c r="D25" s="19">
        <v>5</v>
      </c>
      <c r="E25" s="46">
        <f t="shared" si="0"/>
        <v>100</v>
      </c>
      <c r="F25" s="53">
        <v>4</v>
      </c>
      <c r="G25" s="46">
        <f t="shared" si="1"/>
        <v>3.8</v>
      </c>
      <c r="H25" s="54" t="s">
        <v>69</v>
      </c>
      <c r="I25" s="19">
        <v>0</v>
      </c>
      <c r="J25" s="19">
        <v>40</v>
      </c>
      <c r="K25" s="19">
        <v>40</v>
      </c>
      <c r="L25" s="19">
        <v>20</v>
      </c>
      <c r="M25" s="47">
        <f t="shared" si="2"/>
        <v>100</v>
      </c>
      <c r="N25" s="47">
        <f t="shared" si="3"/>
        <v>60</v>
      </c>
      <c r="O25" s="23">
        <v>0</v>
      </c>
      <c r="P25" s="23">
        <v>100</v>
      </c>
      <c r="Q25" s="23">
        <v>0</v>
      </c>
      <c r="R25" s="48">
        <v>1</v>
      </c>
      <c r="S25" s="19"/>
      <c r="T25" s="44" t="s">
        <v>131</v>
      </c>
      <c r="U25" s="39" t="s">
        <v>153</v>
      </c>
      <c r="V25" s="39"/>
      <c r="W25" s="21">
        <f t="shared" si="4"/>
        <v>0</v>
      </c>
      <c r="X25" s="21">
        <f t="shared" si="5"/>
        <v>2</v>
      </c>
      <c r="Y25" s="21">
        <f t="shared" si="6"/>
        <v>2</v>
      </c>
      <c r="Z25" s="21">
        <f t="shared" si="7"/>
        <v>1</v>
      </c>
    </row>
    <row r="26" spans="1:26" ht="14.25">
      <c r="A26" s="28">
        <v>17</v>
      </c>
      <c r="B26" s="41" t="s">
        <v>121</v>
      </c>
      <c r="C26" s="19">
        <v>5</v>
      </c>
      <c r="D26" s="19">
        <v>1</v>
      </c>
      <c r="E26" s="46">
        <f t="shared" si="0"/>
        <v>20</v>
      </c>
      <c r="F26" s="53">
        <v>3.3332999999999995</v>
      </c>
      <c r="G26" s="46">
        <f t="shared" si="1"/>
        <v>4</v>
      </c>
      <c r="H26" s="54" t="s">
        <v>71</v>
      </c>
      <c r="I26" s="19">
        <v>0</v>
      </c>
      <c r="J26" s="19">
        <v>0</v>
      </c>
      <c r="K26" s="19">
        <v>100</v>
      </c>
      <c r="L26" s="19">
        <v>0</v>
      </c>
      <c r="M26" s="47">
        <f t="shared" si="2"/>
        <v>100</v>
      </c>
      <c r="N26" s="47">
        <f t="shared" si="3"/>
        <v>100</v>
      </c>
      <c r="O26" s="23">
        <v>0</v>
      </c>
      <c r="P26" s="23">
        <v>100</v>
      </c>
      <c r="Q26" s="23">
        <v>0</v>
      </c>
      <c r="R26" s="48">
        <v>1</v>
      </c>
      <c r="S26" s="19"/>
      <c r="T26" s="44" t="s">
        <v>132</v>
      </c>
      <c r="U26" s="39" t="s">
        <v>148</v>
      </c>
      <c r="V26" s="39"/>
      <c r="W26" s="21">
        <f t="shared" si="4"/>
        <v>0</v>
      </c>
      <c r="X26" s="21">
        <f t="shared" si="5"/>
        <v>0</v>
      </c>
      <c r="Y26" s="21">
        <f t="shared" si="6"/>
        <v>1</v>
      </c>
      <c r="Z26" s="21">
        <f t="shared" si="7"/>
        <v>0</v>
      </c>
    </row>
    <row r="27" spans="1:26" ht="14.25">
      <c r="A27" s="28">
        <v>18</v>
      </c>
      <c r="B27" s="41" t="s">
        <v>51</v>
      </c>
      <c r="C27" s="19">
        <v>7</v>
      </c>
      <c r="D27" s="19">
        <v>4</v>
      </c>
      <c r="E27" s="46">
        <f t="shared" si="0"/>
        <v>57.14285714285714</v>
      </c>
      <c r="F27" s="53">
        <v>3.4286</v>
      </c>
      <c r="G27" s="46">
        <f t="shared" si="1"/>
        <v>3.75</v>
      </c>
      <c r="H27" s="54" t="s">
        <v>71</v>
      </c>
      <c r="I27" s="19">
        <v>0</v>
      </c>
      <c r="J27" s="19">
        <v>25</v>
      </c>
      <c r="K27" s="19">
        <v>75</v>
      </c>
      <c r="L27" s="19">
        <v>0</v>
      </c>
      <c r="M27" s="47">
        <f t="shared" si="2"/>
        <v>100</v>
      </c>
      <c r="N27" s="47">
        <f t="shared" si="3"/>
        <v>75</v>
      </c>
      <c r="O27" s="23">
        <v>0</v>
      </c>
      <c r="P27" s="23">
        <v>100</v>
      </c>
      <c r="Q27" s="23">
        <v>0</v>
      </c>
      <c r="R27" s="48">
        <v>1</v>
      </c>
      <c r="S27" s="19"/>
      <c r="T27" s="43">
        <v>13</v>
      </c>
      <c r="U27" s="39" t="s">
        <v>146</v>
      </c>
      <c r="V27" s="39"/>
      <c r="W27" s="21">
        <f t="shared" si="4"/>
        <v>0</v>
      </c>
      <c r="X27" s="21">
        <f t="shared" si="5"/>
        <v>1</v>
      </c>
      <c r="Y27" s="21">
        <f t="shared" si="6"/>
        <v>3</v>
      </c>
      <c r="Z27" s="21">
        <f t="shared" si="7"/>
        <v>0</v>
      </c>
    </row>
    <row r="28" spans="1:26" ht="14.25">
      <c r="A28" s="28">
        <v>19</v>
      </c>
      <c r="B28" s="41" t="s">
        <v>52</v>
      </c>
      <c r="C28" s="19">
        <v>8</v>
      </c>
      <c r="D28" s="19">
        <v>4</v>
      </c>
      <c r="E28" s="46">
        <f t="shared" si="0"/>
        <v>50</v>
      </c>
      <c r="F28" s="53">
        <v>4</v>
      </c>
      <c r="G28" s="46">
        <f t="shared" si="1"/>
        <v>3.75</v>
      </c>
      <c r="H28" s="54" t="s">
        <v>69</v>
      </c>
      <c r="I28" s="19">
        <v>0</v>
      </c>
      <c r="J28" s="19">
        <v>25</v>
      </c>
      <c r="K28" s="19">
        <v>75</v>
      </c>
      <c r="L28" s="19">
        <v>0</v>
      </c>
      <c r="M28" s="47">
        <f t="shared" si="2"/>
        <v>100</v>
      </c>
      <c r="N28" s="47">
        <f t="shared" si="3"/>
        <v>75</v>
      </c>
      <c r="O28" s="23">
        <v>0</v>
      </c>
      <c r="P28" s="23">
        <v>100</v>
      </c>
      <c r="Q28" s="23">
        <v>0</v>
      </c>
      <c r="R28" s="48">
        <v>1</v>
      </c>
      <c r="S28" s="19"/>
      <c r="T28" s="43" t="s">
        <v>125</v>
      </c>
      <c r="U28" s="39" t="s">
        <v>145</v>
      </c>
      <c r="V28" s="39"/>
      <c r="W28" s="21">
        <f t="shared" si="4"/>
        <v>0</v>
      </c>
      <c r="X28" s="21">
        <f t="shared" si="5"/>
        <v>1</v>
      </c>
      <c r="Y28" s="21">
        <f t="shared" si="6"/>
        <v>3</v>
      </c>
      <c r="Z28" s="21">
        <f t="shared" si="7"/>
        <v>0</v>
      </c>
    </row>
    <row r="29" spans="1:26" ht="14.25">
      <c r="A29" s="28">
        <v>20</v>
      </c>
      <c r="B29" s="41" t="s">
        <v>53</v>
      </c>
      <c r="C29" s="19">
        <v>8</v>
      </c>
      <c r="D29" s="19">
        <v>8</v>
      </c>
      <c r="E29" s="46">
        <f t="shared" si="0"/>
        <v>100</v>
      </c>
      <c r="F29" s="53">
        <v>4.125</v>
      </c>
      <c r="G29" s="46">
        <f t="shared" si="1"/>
        <v>3.875</v>
      </c>
      <c r="H29" s="54" t="s">
        <v>69</v>
      </c>
      <c r="I29" s="19">
        <v>0</v>
      </c>
      <c r="J29" s="19">
        <v>12.5</v>
      </c>
      <c r="K29" s="19">
        <v>87.5</v>
      </c>
      <c r="L29" s="19">
        <v>0</v>
      </c>
      <c r="M29" s="47">
        <f t="shared" si="2"/>
        <v>100</v>
      </c>
      <c r="N29" s="47">
        <f t="shared" si="3"/>
        <v>87.5</v>
      </c>
      <c r="O29" s="23">
        <v>0</v>
      </c>
      <c r="P29" s="23">
        <v>100</v>
      </c>
      <c r="Q29" s="23">
        <v>0</v>
      </c>
      <c r="R29" s="48">
        <v>1</v>
      </c>
      <c r="S29" s="19"/>
      <c r="T29" s="43" t="s">
        <v>133</v>
      </c>
      <c r="U29" s="39" t="s">
        <v>158</v>
      </c>
      <c r="V29" s="39"/>
      <c r="W29" s="21">
        <f t="shared" si="4"/>
        <v>0</v>
      </c>
      <c r="X29" s="21">
        <f t="shared" si="5"/>
        <v>1</v>
      </c>
      <c r="Y29" s="21">
        <f t="shared" si="6"/>
        <v>7</v>
      </c>
      <c r="Z29" s="21">
        <f t="shared" si="7"/>
        <v>0</v>
      </c>
    </row>
    <row r="30" spans="1:26" ht="14.25">
      <c r="A30" s="28">
        <v>21</v>
      </c>
      <c r="B30" s="41" t="s">
        <v>54</v>
      </c>
      <c r="C30" s="19">
        <v>4</v>
      </c>
      <c r="D30" s="19">
        <v>4</v>
      </c>
      <c r="E30" s="46">
        <f t="shared" si="0"/>
        <v>100</v>
      </c>
      <c r="F30" s="53">
        <v>3.75</v>
      </c>
      <c r="G30" s="46">
        <f t="shared" si="1"/>
        <v>3.5</v>
      </c>
      <c r="H30" s="54" t="s">
        <v>69</v>
      </c>
      <c r="I30" s="19">
        <v>0</v>
      </c>
      <c r="J30" s="19">
        <v>50</v>
      </c>
      <c r="K30" s="19">
        <v>50</v>
      </c>
      <c r="L30" s="19">
        <v>0</v>
      </c>
      <c r="M30" s="47">
        <f t="shared" si="2"/>
        <v>100</v>
      </c>
      <c r="N30" s="47">
        <f t="shared" si="3"/>
        <v>50</v>
      </c>
      <c r="O30" s="23">
        <v>25</v>
      </c>
      <c r="P30" s="23">
        <v>75</v>
      </c>
      <c r="Q30" s="23">
        <v>0</v>
      </c>
      <c r="R30" s="48">
        <v>1</v>
      </c>
      <c r="S30" s="19"/>
      <c r="T30" s="43" t="s">
        <v>130</v>
      </c>
      <c r="U30" s="39" t="s">
        <v>152</v>
      </c>
      <c r="V30" s="39"/>
      <c r="W30" s="21">
        <f t="shared" si="4"/>
        <v>0</v>
      </c>
      <c r="X30" s="21">
        <f t="shared" si="5"/>
        <v>2</v>
      </c>
      <c r="Y30" s="21">
        <f t="shared" si="6"/>
        <v>2</v>
      </c>
      <c r="Z30" s="21">
        <f t="shared" si="7"/>
        <v>0</v>
      </c>
    </row>
    <row r="31" spans="1:26" ht="14.25">
      <c r="A31" s="28">
        <v>22</v>
      </c>
      <c r="B31" s="41" t="s">
        <v>55</v>
      </c>
      <c r="C31" s="19">
        <v>11</v>
      </c>
      <c r="D31" s="19">
        <v>7</v>
      </c>
      <c r="E31" s="46">
        <f t="shared" si="0"/>
        <v>63.63636363636363</v>
      </c>
      <c r="F31" s="53">
        <v>3.2221999999999995</v>
      </c>
      <c r="G31" s="46">
        <f t="shared" si="1"/>
        <v>3.5714</v>
      </c>
      <c r="H31" s="54" t="s">
        <v>71</v>
      </c>
      <c r="I31" s="19">
        <v>0</v>
      </c>
      <c r="J31" s="19">
        <v>42.86</v>
      </c>
      <c r="K31" s="19">
        <v>57.14</v>
      </c>
      <c r="L31" s="19">
        <v>0</v>
      </c>
      <c r="M31" s="47">
        <f t="shared" si="2"/>
        <v>100</v>
      </c>
      <c r="N31" s="47">
        <f t="shared" si="3"/>
        <v>57.14</v>
      </c>
      <c r="O31" s="23">
        <v>14.29</v>
      </c>
      <c r="P31" s="23">
        <v>71.43</v>
      </c>
      <c r="Q31" s="23">
        <v>14.29</v>
      </c>
      <c r="R31" s="48">
        <v>1</v>
      </c>
      <c r="S31" s="19"/>
      <c r="T31" s="43" t="s">
        <v>134</v>
      </c>
      <c r="U31" s="39" t="s">
        <v>159</v>
      </c>
      <c r="V31" s="39"/>
      <c r="W31" s="21">
        <f t="shared" si="4"/>
        <v>0</v>
      </c>
      <c r="X31" s="21">
        <f t="shared" si="5"/>
        <v>3.0002</v>
      </c>
      <c r="Y31" s="21">
        <f t="shared" si="6"/>
        <v>3.9998</v>
      </c>
      <c r="Z31" s="21">
        <f t="shared" si="7"/>
        <v>0</v>
      </c>
    </row>
    <row r="32" spans="1:26" ht="14.25">
      <c r="A32" s="28">
        <v>23</v>
      </c>
      <c r="B32" s="41" t="s">
        <v>56</v>
      </c>
      <c r="C32" s="19">
        <v>7</v>
      </c>
      <c r="D32" s="19">
        <v>7</v>
      </c>
      <c r="E32" s="46">
        <f t="shared" si="0"/>
        <v>100</v>
      </c>
      <c r="F32" s="53">
        <v>4.0004</v>
      </c>
      <c r="G32" s="46">
        <f t="shared" si="1"/>
        <v>3.5714</v>
      </c>
      <c r="H32" s="54" t="s">
        <v>69</v>
      </c>
      <c r="I32" s="19">
        <v>0</v>
      </c>
      <c r="J32" s="19">
        <v>42.86</v>
      </c>
      <c r="K32" s="19">
        <v>57.14</v>
      </c>
      <c r="L32" s="19">
        <v>0</v>
      </c>
      <c r="M32" s="47">
        <f t="shared" si="2"/>
        <v>100</v>
      </c>
      <c r="N32" s="47">
        <f t="shared" si="3"/>
        <v>57.14</v>
      </c>
      <c r="O32" s="23">
        <v>0</v>
      </c>
      <c r="P32" s="23">
        <v>75.71</v>
      </c>
      <c r="Q32" s="23">
        <v>14.29</v>
      </c>
      <c r="R32" s="48">
        <v>1</v>
      </c>
      <c r="S32" s="19"/>
      <c r="T32" s="43" t="s">
        <v>135</v>
      </c>
      <c r="U32" s="39" t="s">
        <v>144</v>
      </c>
      <c r="V32" s="39"/>
      <c r="W32" s="21">
        <f t="shared" si="4"/>
        <v>0</v>
      </c>
      <c r="X32" s="21">
        <f t="shared" si="5"/>
        <v>3.0002</v>
      </c>
      <c r="Y32" s="21">
        <f t="shared" si="6"/>
        <v>3.9998</v>
      </c>
      <c r="Z32" s="21">
        <f t="shared" si="7"/>
        <v>0</v>
      </c>
    </row>
    <row r="33" spans="1:26" ht="14.25">
      <c r="A33" s="28">
        <v>24</v>
      </c>
      <c r="B33" s="41" t="s">
        <v>57</v>
      </c>
      <c r="C33" s="19">
        <v>8</v>
      </c>
      <c r="D33" s="19">
        <v>8</v>
      </c>
      <c r="E33" s="46">
        <f t="shared" si="0"/>
        <v>100</v>
      </c>
      <c r="F33" s="53">
        <v>3.5</v>
      </c>
      <c r="G33" s="46">
        <f t="shared" si="1"/>
        <v>3.5</v>
      </c>
      <c r="H33" s="54" t="s">
        <v>70</v>
      </c>
      <c r="I33" s="19">
        <v>0</v>
      </c>
      <c r="J33" s="19">
        <v>50</v>
      </c>
      <c r="K33" s="19">
        <v>50</v>
      </c>
      <c r="L33" s="19">
        <v>0</v>
      </c>
      <c r="M33" s="47">
        <f t="shared" si="2"/>
        <v>100</v>
      </c>
      <c r="N33" s="47">
        <f t="shared" si="3"/>
        <v>50</v>
      </c>
      <c r="O33" s="23">
        <v>0</v>
      </c>
      <c r="P33" s="23">
        <v>100</v>
      </c>
      <c r="Q33" s="23">
        <v>0</v>
      </c>
      <c r="R33" s="48">
        <v>1</v>
      </c>
      <c r="S33" s="19"/>
      <c r="T33" s="43" t="s">
        <v>132</v>
      </c>
      <c r="U33" s="39" t="s">
        <v>148</v>
      </c>
      <c r="V33" s="39"/>
      <c r="W33" s="21">
        <f t="shared" si="4"/>
        <v>0</v>
      </c>
      <c r="X33" s="21">
        <f t="shared" si="5"/>
        <v>4</v>
      </c>
      <c r="Y33" s="21">
        <f t="shared" si="6"/>
        <v>4</v>
      </c>
      <c r="Z33" s="21">
        <f t="shared" si="7"/>
        <v>0</v>
      </c>
    </row>
    <row r="34" spans="1:26" ht="14.25">
      <c r="A34" s="28">
        <v>25</v>
      </c>
      <c r="B34" s="41" t="s">
        <v>58</v>
      </c>
      <c r="C34" s="19">
        <v>4</v>
      </c>
      <c r="D34" s="19">
        <v>4</v>
      </c>
      <c r="E34" s="46">
        <f t="shared" si="0"/>
        <v>100</v>
      </c>
      <c r="F34" s="53">
        <v>3.75</v>
      </c>
      <c r="G34" s="46">
        <f t="shared" si="1"/>
        <v>4</v>
      </c>
      <c r="H34" s="54" t="s">
        <v>71</v>
      </c>
      <c r="I34" s="19">
        <v>0</v>
      </c>
      <c r="J34" s="19">
        <v>0</v>
      </c>
      <c r="K34" s="19">
        <v>100</v>
      </c>
      <c r="L34" s="19">
        <v>0</v>
      </c>
      <c r="M34" s="47">
        <f t="shared" si="2"/>
        <v>100</v>
      </c>
      <c r="N34" s="47">
        <f t="shared" si="3"/>
        <v>100</v>
      </c>
      <c r="O34" s="23">
        <v>0</v>
      </c>
      <c r="P34" s="23">
        <v>100</v>
      </c>
      <c r="Q34" s="23">
        <v>0</v>
      </c>
      <c r="R34" s="48">
        <v>1</v>
      </c>
      <c r="S34" s="19"/>
      <c r="T34" s="43">
        <v>13</v>
      </c>
      <c r="U34" s="39" t="s">
        <v>146</v>
      </c>
      <c r="V34" s="39"/>
      <c r="W34" s="21">
        <f t="shared" si="4"/>
        <v>0</v>
      </c>
      <c r="X34" s="21">
        <f t="shared" si="5"/>
        <v>0</v>
      </c>
      <c r="Y34" s="21">
        <f t="shared" si="6"/>
        <v>4</v>
      </c>
      <c r="Z34" s="21">
        <f t="shared" si="7"/>
        <v>0</v>
      </c>
    </row>
    <row r="35" spans="1:26" ht="14.25">
      <c r="A35" s="28">
        <v>26</v>
      </c>
      <c r="B35" s="41" t="s">
        <v>59</v>
      </c>
      <c r="C35" s="19">
        <v>6</v>
      </c>
      <c r="D35" s="19">
        <v>6</v>
      </c>
      <c r="E35" s="46">
        <f t="shared" si="0"/>
        <v>100</v>
      </c>
      <c r="F35" s="53">
        <v>4.0004</v>
      </c>
      <c r="G35" s="46">
        <f t="shared" si="1"/>
        <v>3.6667</v>
      </c>
      <c r="H35" s="54" t="s">
        <v>69</v>
      </c>
      <c r="I35" s="19">
        <v>0</v>
      </c>
      <c r="J35" s="19">
        <v>33.33</v>
      </c>
      <c r="K35" s="19">
        <v>66.67</v>
      </c>
      <c r="L35" s="19">
        <v>0</v>
      </c>
      <c r="M35" s="47">
        <f t="shared" si="2"/>
        <v>100</v>
      </c>
      <c r="N35" s="47">
        <f t="shared" si="3"/>
        <v>66.67</v>
      </c>
      <c r="O35" s="23">
        <v>16.67</v>
      </c>
      <c r="P35" s="23">
        <v>83.33</v>
      </c>
      <c r="Q35" s="23">
        <v>0</v>
      </c>
      <c r="R35" s="48">
        <v>1</v>
      </c>
      <c r="S35" s="19"/>
      <c r="T35" s="43" t="s">
        <v>136</v>
      </c>
      <c r="U35" s="39" t="s">
        <v>154</v>
      </c>
      <c r="V35" s="39"/>
      <c r="W35" s="21">
        <f t="shared" si="4"/>
        <v>0</v>
      </c>
      <c r="X35" s="21">
        <f t="shared" si="5"/>
        <v>1.9998</v>
      </c>
      <c r="Y35" s="21">
        <f t="shared" si="6"/>
        <v>4.0002</v>
      </c>
      <c r="Z35" s="21">
        <f t="shared" si="7"/>
        <v>0</v>
      </c>
    </row>
    <row r="36" spans="1:26" ht="14.25">
      <c r="A36" s="28">
        <v>27</v>
      </c>
      <c r="B36" s="41" t="s">
        <v>60</v>
      </c>
      <c r="C36" s="19">
        <v>10</v>
      </c>
      <c r="D36" s="19">
        <v>9</v>
      </c>
      <c r="E36" s="46">
        <f t="shared" si="0"/>
        <v>90</v>
      </c>
      <c r="F36" s="53">
        <v>3.7</v>
      </c>
      <c r="G36" s="46">
        <f t="shared" si="1"/>
        <v>3.7778</v>
      </c>
      <c r="H36" s="54" t="s">
        <v>71</v>
      </c>
      <c r="I36" s="19">
        <v>0</v>
      </c>
      <c r="J36" s="19">
        <v>33.33</v>
      </c>
      <c r="K36" s="19">
        <v>55.56</v>
      </c>
      <c r="L36" s="19">
        <v>11.11</v>
      </c>
      <c r="M36" s="47">
        <f t="shared" si="2"/>
        <v>100</v>
      </c>
      <c r="N36" s="47">
        <f t="shared" si="3"/>
        <v>66.67</v>
      </c>
      <c r="O36" s="23">
        <v>0</v>
      </c>
      <c r="P36" s="23">
        <v>100</v>
      </c>
      <c r="Q36" s="23">
        <v>0</v>
      </c>
      <c r="R36" s="48">
        <v>1</v>
      </c>
      <c r="S36" s="19"/>
      <c r="T36" s="43" t="s">
        <v>137</v>
      </c>
      <c r="U36" s="39" t="s">
        <v>150</v>
      </c>
      <c r="V36" s="39"/>
      <c r="W36" s="21">
        <f t="shared" si="4"/>
        <v>0</v>
      </c>
      <c r="X36" s="21">
        <f t="shared" si="5"/>
        <v>2.9997</v>
      </c>
      <c r="Y36" s="21">
        <f t="shared" si="6"/>
        <v>5.0004</v>
      </c>
      <c r="Z36" s="21">
        <f t="shared" si="7"/>
        <v>0.9998999999999999</v>
      </c>
    </row>
    <row r="37" spans="1:26" ht="14.25">
      <c r="A37" s="28">
        <v>28</v>
      </c>
      <c r="B37" s="41" t="s">
        <v>61</v>
      </c>
      <c r="C37" s="19">
        <v>30</v>
      </c>
      <c r="D37" s="19">
        <v>23</v>
      </c>
      <c r="E37" s="46">
        <f t="shared" si="0"/>
        <v>76.66666666666667</v>
      </c>
      <c r="F37" s="53">
        <v>3.9166000000000003</v>
      </c>
      <c r="G37" s="46">
        <f t="shared" si="1"/>
        <v>3.8695999999999997</v>
      </c>
      <c r="H37" s="54" t="s">
        <v>70</v>
      </c>
      <c r="I37" s="19">
        <v>0</v>
      </c>
      <c r="J37" s="19">
        <v>39.13</v>
      </c>
      <c r="K37" s="19">
        <v>34.78</v>
      </c>
      <c r="L37" s="19">
        <v>26.09</v>
      </c>
      <c r="M37" s="47">
        <f t="shared" si="2"/>
        <v>100</v>
      </c>
      <c r="N37" s="47">
        <f t="shared" si="3"/>
        <v>60.870000000000005</v>
      </c>
      <c r="O37" s="23">
        <v>13.04</v>
      </c>
      <c r="P37" s="23">
        <v>86.96</v>
      </c>
      <c r="Q37" s="23">
        <v>0</v>
      </c>
      <c r="R37" s="48">
        <v>1</v>
      </c>
      <c r="S37" s="19"/>
      <c r="T37" s="43" t="s">
        <v>138</v>
      </c>
      <c r="U37" s="39" t="s">
        <v>141</v>
      </c>
      <c r="V37" s="39"/>
      <c r="W37" s="21">
        <f t="shared" si="4"/>
        <v>0</v>
      </c>
      <c r="X37" s="21">
        <f t="shared" si="5"/>
        <v>8.9999</v>
      </c>
      <c r="Y37" s="21">
        <f t="shared" si="6"/>
        <v>7.9994</v>
      </c>
      <c r="Z37" s="21">
        <f t="shared" si="7"/>
        <v>6.0007</v>
      </c>
    </row>
    <row r="38" spans="1:26" ht="14.25">
      <c r="A38" s="28">
        <v>29</v>
      </c>
      <c r="B38" s="41" t="s">
        <v>62</v>
      </c>
      <c r="C38" s="19">
        <v>4</v>
      </c>
      <c r="D38" s="19">
        <v>4</v>
      </c>
      <c r="E38" s="46">
        <f t="shared" si="0"/>
        <v>100</v>
      </c>
      <c r="F38" s="53">
        <v>3.5714</v>
      </c>
      <c r="G38" s="46">
        <f t="shared" si="1"/>
        <v>3.25</v>
      </c>
      <c r="H38" s="54" t="s">
        <v>69</v>
      </c>
      <c r="I38" s="19">
        <v>0</v>
      </c>
      <c r="J38" s="19">
        <v>75</v>
      </c>
      <c r="K38" s="19">
        <v>25</v>
      </c>
      <c r="L38" s="19">
        <v>0</v>
      </c>
      <c r="M38" s="47">
        <f t="shared" si="2"/>
        <v>100</v>
      </c>
      <c r="N38" s="47">
        <f t="shared" si="3"/>
        <v>25</v>
      </c>
      <c r="O38" s="23">
        <v>0</v>
      </c>
      <c r="P38" s="23">
        <v>100</v>
      </c>
      <c r="Q38" s="23">
        <v>0</v>
      </c>
      <c r="R38" s="48">
        <v>1</v>
      </c>
      <c r="S38" s="19"/>
      <c r="T38" s="43" t="s">
        <v>139</v>
      </c>
      <c r="U38" s="39" t="s">
        <v>149</v>
      </c>
      <c r="V38" s="39"/>
      <c r="W38" s="21">
        <f t="shared" si="4"/>
        <v>0</v>
      </c>
      <c r="X38" s="21">
        <f t="shared" si="5"/>
        <v>3</v>
      </c>
      <c r="Y38" s="21">
        <f t="shared" si="6"/>
        <v>1</v>
      </c>
      <c r="Z38" s="21">
        <f t="shared" si="7"/>
        <v>0</v>
      </c>
    </row>
    <row r="39" spans="1:26" ht="14.25">
      <c r="A39" s="28">
        <v>30</v>
      </c>
      <c r="B39" s="41" t="s">
        <v>63</v>
      </c>
      <c r="C39" s="19">
        <v>4</v>
      </c>
      <c r="D39" s="19">
        <v>3</v>
      </c>
      <c r="E39" s="46">
        <f t="shared" si="0"/>
        <v>75</v>
      </c>
      <c r="F39" s="53">
        <v>5</v>
      </c>
      <c r="G39" s="46">
        <f t="shared" si="1"/>
        <v>3.6667</v>
      </c>
      <c r="H39" s="54" t="s">
        <v>69</v>
      </c>
      <c r="I39" s="19">
        <v>0</v>
      </c>
      <c r="J39" s="19">
        <v>33.33</v>
      </c>
      <c r="K39" s="19">
        <v>66.67</v>
      </c>
      <c r="L39" s="19">
        <v>0</v>
      </c>
      <c r="M39" s="47">
        <f t="shared" si="2"/>
        <v>100</v>
      </c>
      <c r="N39" s="47">
        <f t="shared" si="3"/>
        <v>66.67</v>
      </c>
      <c r="O39" s="23">
        <v>0</v>
      </c>
      <c r="P39" s="23">
        <v>100</v>
      </c>
      <c r="Q39" s="23">
        <v>0</v>
      </c>
      <c r="R39" s="48">
        <v>1</v>
      </c>
      <c r="S39" s="19"/>
      <c r="T39" s="43" t="s">
        <v>138</v>
      </c>
      <c r="U39" s="39" t="s">
        <v>141</v>
      </c>
      <c r="V39" s="39"/>
      <c r="W39" s="21">
        <f t="shared" si="4"/>
        <v>0</v>
      </c>
      <c r="X39" s="21">
        <f t="shared" si="5"/>
        <v>0.9999</v>
      </c>
      <c r="Y39" s="21">
        <f t="shared" si="6"/>
        <v>2.0001</v>
      </c>
      <c r="Z39" s="21">
        <f t="shared" si="7"/>
        <v>0</v>
      </c>
    </row>
    <row r="40" spans="1:26" ht="14.25">
      <c r="A40" s="28">
        <v>31</v>
      </c>
      <c r="B40" s="41" t="s">
        <v>64</v>
      </c>
      <c r="C40" s="19">
        <v>12</v>
      </c>
      <c r="D40" s="19">
        <v>7</v>
      </c>
      <c r="E40" s="46">
        <f t="shared" si="0"/>
        <v>58.333333333333336</v>
      </c>
      <c r="F40" s="53">
        <v>3.6666999999999996</v>
      </c>
      <c r="G40" s="46">
        <f t="shared" si="1"/>
        <v>3.5714</v>
      </c>
      <c r="H40" s="54" t="s">
        <v>69</v>
      </c>
      <c r="I40" s="19">
        <v>0</v>
      </c>
      <c r="J40" s="19">
        <v>42.86</v>
      </c>
      <c r="K40" s="19">
        <v>57.14</v>
      </c>
      <c r="L40" s="19">
        <v>0</v>
      </c>
      <c r="M40" s="47">
        <f t="shared" si="2"/>
        <v>100</v>
      </c>
      <c r="N40" s="47">
        <f t="shared" si="3"/>
        <v>57.14</v>
      </c>
      <c r="O40" s="23">
        <v>0</v>
      </c>
      <c r="P40" s="23">
        <v>100</v>
      </c>
      <c r="Q40" s="23">
        <v>0</v>
      </c>
      <c r="R40" s="48">
        <v>1</v>
      </c>
      <c r="S40" s="19"/>
      <c r="T40" s="43" t="s">
        <v>138</v>
      </c>
      <c r="U40" s="39" t="s">
        <v>141</v>
      </c>
      <c r="V40" s="39"/>
      <c r="W40" s="21">
        <f t="shared" si="4"/>
        <v>0</v>
      </c>
      <c r="X40" s="21">
        <f t="shared" si="5"/>
        <v>3.0002</v>
      </c>
      <c r="Y40" s="21">
        <f t="shared" si="6"/>
        <v>3.9998</v>
      </c>
      <c r="Z40" s="21">
        <f t="shared" si="7"/>
        <v>0</v>
      </c>
    </row>
    <row r="41" spans="1:26" ht="14.25">
      <c r="A41" s="28">
        <v>32</v>
      </c>
      <c r="B41" s="41" t="s">
        <v>65</v>
      </c>
      <c r="C41" s="19">
        <v>4</v>
      </c>
      <c r="D41" s="19">
        <v>4</v>
      </c>
      <c r="E41" s="46">
        <f t="shared" si="0"/>
        <v>100</v>
      </c>
      <c r="F41" s="53">
        <v>3</v>
      </c>
      <c r="G41" s="46">
        <f t="shared" si="1"/>
        <v>3.25</v>
      </c>
      <c r="H41" s="54" t="s">
        <v>71</v>
      </c>
      <c r="I41" s="19">
        <v>0</v>
      </c>
      <c r="J41" s="19">
        <v>75</v>
      </c>
      <c r="K41" s="19">
        <v>25</v>
      </c>
      <c r="L41" s="19">
        <v>0</v>
      </c>
      <c r="M41" s="47">
        <f t="shared" si="2"/>
        <v>100</v>
      </c>
      <c r="N41" s="47">
        <f t="shared" si="3"/>
        <v>25</v>
      </c>
      <c r="O41" s="23">
        <v>0</v>
      </c>
      <c r="P41" s="23">
        <v>100</v>
      </c>
      <c r="Q41" s="23">
        <v>0</v>
      </c>
      <c r="R41" s="48">
        <v>1</v>
      </c>
      <c r="S41" s="19"/>
      <c r="T41" s="43" t="s">
        <v>140</v>
      </c>
      <c r="U41" s="39" t="s">
        <v>155</v>
      </c>
      <c r="V41" s="39"/>
      <c r="W41" s="21">
        <f>I41/100*D41</f>
        <v>0</v>
      </c>
      <c r="X41" s="21">
        <f>J41/100*D41</f>
        <v>3</v>
      </c>
      <c r="Y41" s="21">
        <f>K41/100*D41</f>
        <v>1</v>
      </c>
      <c r="Z41" s="21">
        <f>L41/100*D41</f>
        <v>0</v>
      </c>
    </row>
  </sheetData>
  <sheetProtection/>
  <mergeCells count="22">
    <mergeCell ref="R5:R6"/>
    <mergeCell ref="S5:S6"/>
    <mergeCell ref="T5:T6"/>
    <mergeCell ref="U5:U6"/>
    <mergeCell ref="V5:V6"/>
    <mergeCell ref="W5:Z5"/>
    <mergeCell ref="G5:G6"/>
    <mergeCell ref="H5:H6"/>
    <mergeCell ref="I5:L5"/>
    <mergeCell ref="M5:M6"/>
    <mergeCell ref="N5:N6"/>
    <mergeCell ref="O5:Q5"/>
    <mergeCell ref="A1:V1"/>
    <mergeCell ref="A2:V2"/>
    <mergeCell ref="A3:V3"/>
    <mergeCell ref="A4:V4"/>
    <mergeCell ref="A5:A6"/>
    <mergeCell ref="B5:B6"/>
    <mergeCell ref="C5:C6"/>
    <mergeCell ref="D5:D6"/>
    <mergeCell ref="E5:E6"/>
    <mergeCell ref="F5:F6"/>
  </mergeCells>
  <printOptions/>
  <pageMargins left="0.7" right="0.7" top="0.75" bottom="0.75" header="0.3" footer="0.3"/>
  <pageSetup orientation="portrait" paperSize="9" r:id="rId1"/>
  <ignoredErrors>
    <ignoredError sqref="T24 T26 T29:T30 T33 T36" twoDigitTextYear="1"/>
  </ignoredErrors>
</worksheet>
</file>

<file path=xl/worksheets/sheet3.xml><?xml version="1.0" encoding="utf-8"?>
<worksheet xmlns="http://schemas.openxmlformats.org/spreadsheetml/2006/main" xmlns:r="http://schemas.openxmlformats.org/officeDocument/2006/relationships">
  <dimension ref="A1:AC53"/>
  <sheetViews>
    <sheetView zoomScale="70" zoomScaleNormal="70" zoomScalePageLayoutView="0" workbookViewId="0" topLeftCell="A6">
      <selection activeCell="A32" sqref="A32:IV32"/>
    </sheetView>
  </sheetViews>
  <sheetFormatPr defaultColWidth="9.140625" defaultRowHeight="15"/>
  <cols>
    <col min="1" max="1" width="4.7109375" style="0" customWidth="1"/>
    <col min="2" max="2" width="27.7109375" style="0" customWidth="1"/>
    <col min="4" max="4" width="8.8515625" style="29" customWidth="1"/>
    <col min="19" max="19" width="0.13671875" style="0" customWidth="1"/>
    <col min="20" max="20" width="23.7109375" style="0" customWidth="1"/>
    <col min="21" max="21" width="20.28125" style="0" customWidth="1"/>
    <col min="22" max="22" width="19.00390625" style="0" customWidth="1"/>
  </cols>
  <sheetData>
    <row r="1" spans="1:22" s="1" customFormat="1" ht="24.75" customHeight="1">
      <c r="A1" s="96" t="s">
        <v>21</v>
      </c>
      <c r="B1" s="96"/>
      <c r="C1" s="96"/>
      <c r="D1" s="96"/>
      <c r="E1" s="96"/>
      <c r="F1" s="96"/>
      <c r="G1" s="96"/>
      <c r="H1" s="96"/>
      <c r="I1" s="96"/>
      <c r="J1" s="96"/>
      <c r="K1" s="96"/>
      <c r="L1" s="96"/>
      <c r="M1" s="96"/>
      <c r="N1" s="96"/>
      <c r="O1" s="96"/>
      <c r="P1" s="96"/>
      <c r="Q1" s="96"/>
      <c r="R1" s="96"/>
      <c r="S1" s="96"/>
      <c r="T1" s="96"/>
      <c r="U1" s="96"/>
      <c r="V1" s="96"/>
    </row>
    <row r="2" spans="1:22" s="3" customFormat="1" ht="26.25" customHeight="1">
      <c r="A2" s="102" t="s">
        <v>22</v>
      </c>
      <c r="B2" s="102"/>
      <c r="C2" s="102"/>
      <c r="D2" s="102"/>
      <c r="E2" s="102"/>
      <c r="F2" s="102"/>
      <c r="G2" s="102"/>
      <c r="H2" s="102"/>
      <c r="I2" s="102"/>
      <c r="J2" s="102"/>
      <c r="K2" s="102"/>
      <c r="L2" s="102"/>
      <c r="M2" s="102"/>
      <c r="N2" s="102"/>
      <c r="O2" s="102"/>
      <c r="P2" s="102"/>
      <c r="Q2" s="102"/>
      <c r="R2" s="102"/>
      <c r="S2" s="102"/>
      <c r="T2" s="102"/>
      <c r="U2" s="102"/>
      <c r="V2" s="102"/>
    </row>
    <row r="3" spans="1:22" s="3" customFormat="1" ht="27" customHeight="1">
      <c r="A3" s="103" t="s">
        <v>160</v>
      </c>
      <c r="B3" s="103"/>
      <c r="C3" s="103"/>
      <c r="D3" s="103"/>
      <c r="E3" s="103"/>
      <c r="F3" s="103"/>
      <c r="G3" s="103"/>
      <c r="H3" s="103"/>
      <c r="I3" s="103"/>
      <c r="J3" s="103"/>
      <c r="K3" s="103"/>
      <c r="L3" s="103"/>
      <c r="M3" s="103"/>
      <c r="N3" s="103"/>
      <c r="O3" s="103"/>
      <c r="P3" s="103"/>
      <c r="Q3" s="103"/>
      <c r="R3" s="103"/>
      <c r="S3" s="103"/>
      <c r="T3" s="103"/>
      <c r="U3" s="103"/>
      <c r="V3" s="103"/>
    </row>
    <row r="4" spans="1:22" s="3" customFormat="1" ht="28.5" customHeight="1">
      <c r="A4" s="104" t="s">
        <v>33</v>
      </c>
      <c r="B4" s="105"/>
      <c r="C4" s="105"/>
      <c r="D4" s="105"/>
      <c r="E4" s="105"/>
      <c r="F4" s="105"/>
      <c r="G4" s="105"/>
      <c r="H4" s="105"/>
      <c r="I4" s="105"/>
      <c r="J4" s="105"/>
      <c r="K4" s="105"/>
      <c r="L4" s="105"/>
      <c r="M4" s="105"/>
      <c r="N4" s="105"/>
      <c r="O4" s="105"/>
      <c r="P4" s="105"/>
      <c r="Q4" s="105"/>
      <c r="R4" s="105"/>
      <c r="S4" s="105"/>
      <c r="T4" s="105"/>
      <c r="U4" s="105"/>
      <c r="V4" s="105"/>
    </row>
    <row r="5" spans="1:26" s="2" customFormat="1" ht="64.5" customHeight="1">
      <c r="A5" s="106" t="s">
        <v>0</v>
      </c>
      <c r="B5" s="107" t="s">
        <v>28</v>
      </c>
      <c r="C5" s="107" t="s">
        <v>9</v>
      </c>
      <c r="D5" s="107" t="s">
        <v>4</v>
      </c>
      <c r="E5" s="107" t="s">
        <v>12</v>
      </c>
      <c r="F5" s="107" t="s">
        <v>24</v>
      </c>
      <c r="G5" s="107" t="s">
        <v>19</v>
      </c>
      <c r="H5" s="108" t="s">
        <v>17</v>
      </c>
      <c r="I5" s="109" t="s">
        <v>13</v>
      </c>
      <c r="J5" s="109"/>
      <c r="K5" s="109"/>
      <c r="L5" s="109"/>
      <c r="M5" s="107" t="s">
        <v>10</v>
      </c>
      <c r="N5" s="107" t="s">
        <v>11</v>
      </c>
      <c r="O5" s="108" t="s">
        <v>16</v>
      </c>
      <c r="P5" s="108"/>
      <c r="Q5" s="108"/>
      <c r="R5" s="113" t="s">
        <v>20</v>
      </c>
      <c r="S5" s="113" t="s">
        <v>18</v>
      </c>
      <c r="T5" s="100" t="s">
        <v>14</v>
      </c>
      <c r="U5" s="110" t="s">
        <v>15</v>
      </c>
      <c r="V5" s="112" t="s">
        <v>25</v>
      </c>
      <c r="W5" s="106" t="s">
        <v>26</v>
      </c>
      <c r="X5" s="106"/>
      <c r="Y5" s="106"/>
      <c r="Z5" s="106"/>
    </row>
    <row r="6" spans="1:26" s="2" customFormat="1" ht="57" customHeight="1">
      <c r="A6" s="106"/>
      <c r="B6" s="107"/>
      <c r="C6" s="107"/>
      <c r="D6" s="107"/>
      <c r="E6" s="107"/>
      <c r="F6" s="107"/>
      <c r="G6" s="107"/>
      <c r="H6" s="106"/>
      <c r="I6" s="63" t="s">
        <v>5</v>
      </c>
      <c r="J6" s="63" t="s">
        <v>6</v>
      </c>
      <c r="K6" s="63" t="s">
        <v>7</v>
      </c>
      <c r="L6" s="63" t="s">
        <v>8</v>
      </c>
      <c r="M6" s="107"/>
      <c r="N6" s="107"/>
      <c r="O6" s="59" t="s">
        <v>2</v>
      </c>
      <c r="P6" s="59" t="s">
        <v>1</v>
      </c>
      <c r="Q6" s="59" t="s">
        <v>3</v>
      </c>
      <c r="R6" s="113"/>
      <c r="S6" s="113"/>
      <c r="T6" s="109"/>
      <c r="U6" s="111"/>
      <c r="V6" s="112"/>
      <c r="W6" s="57" t="s">
        <v>5</v>
      </c>
      <c r="X6" s="57" t="s">
        <v>6</v>
      </c>
      <c r="Y6" s="57" t="s">
        <v>7</v>
      </c>
      <c r="Z6" s="57" t="s">
        <v>8</v>
      </c>
    </row>
    <row r="7" spans="1:29" s="2" customFormat="1" ht="19.5" customHeight="1">
      <c r="A7" s="60"/>
      <c r="B7" s="44" t="s">
        <v>118</v>
      </c>
      <c r="C7" s="18"/>
      <c r="D7" s="19">
        <v>1408634</v>
      </c>
      <c r="E7" s="30" t="e">
        <f>D7/C7*100</f>
        <v>#DIV/0!</v>
      </c>
      <c r="F7" s="20">
        <v>3.3648</v>
      </c>
      <c r="G7" s="20">
        <f>(W7*2+X7*3+Y7*4+Z7*5)/D7</f>
        <v>3.4141</v>
      </c>
      <c r="H7" s="55" t="s">
        <v>70</v>
      </c>
      <c r="I7" s="19">
        <v>9.16</v>
      </c>
      <c r="J7" s="19">
        <v>49.64</v>
      </c>
      <c r="K7" s="19">
        <v>31.83</v>
      </c>
      <c r="L7" s="19">
        <v>9.37</v>
      </c>
      <c r="M7" s="58">
        <f>100-I7</f>
        <v>90.84</v>
      </c>
      <c r="N7" s="58">
        <f>K7+L7</f>
        <v>41.199999999999996</v>
      </c>
      <c r="O7" s="14"/>
      <c r="P7" s="5"/>
      <c r="Q7" s="5"/>
      <c r="R7" s="12"/>
      <c r="S7" s="12"/>
      <c r="T7" s="44" t="s">
        <v>162</v>
      </c>
      <c r="U7" s="44" t="s">
        <v>197</v>
      </c>
      <c r="V7" s="62"/>
      <c r="W7" s="21">
        <f>I7/100*D7</f>
        <v>129030.8744</v>
      </c>
      <c r="X7" s="21">
        <f>J7/100*D7</f>
        <v>699245.9176</v>
      </c>
      <c r="Y7" s="21">
        <f>K7/100*D7</f>
        <v>448368.20219999994</v>
      </c>
      <c r="Z7" s="21">
        <f>L7/100*D7</f>
        <v>131989.00579999998</v>
      </c>
      <c r="AA7" s="11"/>
      <c r="AB7" s="8"/>
      <c r="AC7" s="10"/>
    </row>
    <row r="8" spans="1:29" s="4" customFormat="1" ht="19.5" customHeight="1">
      <c r="A8" s="61"/>
      <c r="B8" s="44" t="s">
        <v>119</v>
      </c>
      <c r="C8" s="55"/>
      <c r="D8" s="19">
        <v>45752</v>
      </c>
      <c r="E8" s="30" t="e">
        <f aca="true" t="shared" si="0" ref="E8:E40">D8/C8*100</f>
        <v>#DIV/0!</v>
      </c>
      <c r="F8" s="68">
        <v>3.4858999999999996</v>
      </c>
      <c r="G8" s="20">
        <f>(W8*2+X8*3+Y8*4+Z8*5)/D8</f>
        <v>3.5312000000000006</v>
      </c>
      <c r="H8" s="56" t="s">
        <v>70</v>
      </c>
      <c r="I8" s="19">
        <v>6.03</v>
      </c>
      <c r="J8" s="19">
        <v>46.33</v>
      </c>
      <c r="K8" s="19">
        <v>36.13</v>
      </c>
      <c r="L8" s="19">
        <v>11.51</v>
      </c>
      <c r="M8" s="58">
        <f>100-I8</f>
        <v>93.97</v>
      </c>
      <c r="N8" s="58">
        <f>K8+L8</f>
        <v>47.64</v>
      </c>
      <c r="O8" s="17">
        <v>21.57</v>
      </c>
      <c r="P8" s="55">
        <v>70.26</v>
      </c>
      <c r="Q8" s="55">
        <v>8.17</v>
      </c>
      <c r="R8" s="14">
        <v>1</v>
      </c>
      <c r="S8" s="14"/>
      <c r="T8" s="44" t="s">
        <v>163</v>
      </c>
      <c r="U8" s="44" t="s">
        <v>186</v>
      </c>
      <c r="V8" s="62"/>
      <c r="W8" s="21">
        <f>I8/100*D8</f>
        <v>2758.8456</v>
      </c>
      <c r="X8" s="21">
        <f>J8/100*D8</f>
        <v>21196.9016</v>
      </c>
      <c r="Y8" s="21">
        <f>K8/100*D8</f>
        <v>16530.1976</v>
      </c>
      <c r="Z8" s="21">
        <f>L8/100*D8</f>
        <v>5266.0552</v>
      </c>
      <c r="AA8" s="11"/>
      <c r="AB8" s="8"/>
      <c r="AC8" s="10"/>
    </row>
    <row r="9" spans="1:29" s="4" customFormat="1" ht="19.5" customHeight="1">
      <c r="A9" s="61"/>
      <c r="B9" s="44" t="s">
        <v>120</v>
      </c>
      <c r="C9" s="19">
        <v>1025</v>
      </c>
      <c r="D9" s="19">
        <v>911</v>
      </c>
      <c r="E9" s="30">
        <f t="shared" si="0"/>
        <v>88.8780487804878</v>
      </c>
      <c r="F9" s="68">
        <v>3.6365000000000003</v>
      </c>
      <c r="G9" s="20">
        <f aca="true" t="shared" si="1" ref="G9:G20">(W9*2+X9*3+Y9*4+Z9*5)/C9</f>
        <v>3.6399</v>
      </c>
      <c r="H9" s="56" t="s">
        <v>70</v>
      </c>
      <c r="I9" s="19">
        <v>0.88</v>
      </c>
      <c r="J9" s="19">
        <v>47.2</v>
      </c>
      <c r="K9" s="19">
        <v>38.97</v>
      </c>
      <c r="L9" s="19">
        <v>12.95</v>
      </c>
      <c r="M9" s="58">
        <f>100-I9</f>
        <v>99.12</v>
      </c>
      <c r="N9" s="58">
        <f>K9+L9</f>
        <v>51.92</v>
      </c>
      <c r="O9" s="17">
        <v>6.04</v>
      </c>
      <c r="P9" s="55">
        <v>86.28</v>
      </c>
      <c r="Q9" s="55">
        <v>7.68</v>
      </c>
      <c r="R9" s="14">
        <v>1</v>
      </c>
      <c r="S9" s="14"/>
      <c r="T9" s="44" t="s">
        <v>163</v>
      </c>
      <c r="U9" s="44" t="s">
        <v>186</v>
      </c>
      <c r="V9" s="62"/>
      <c r="W9" s="21">
        <f aca="true" t="shared" si="2" ref="W9:W20">I9/100*C9</f>
        <v>9.020000000000001</v>
      </c>
      <c r="X9" s="21">
        <f aca="true" t="shared" si="3" ref="X9:X20">J9/100*C9</f>
        <v>483.8</v>
      </c>
      <c r="Y9" s="21">
        <f aca="true" t="shared" si="4" ref="Y9:Y20">K9/100*C9</f>
        <v>399.4425</v>
      </c>
      <c r="Z9" s="21">
        <f aca="true" t="shared" si="5" ref="Z9:Z20">L9/100*C9</f>
        <v>132.7375</v>
      </c>
      <c r="AA9" s="11"/>
      <c r="AB9" s="9"/>
      <c r="AC9" s="10"/>
    </row>
    <row r="10" spans="1:26" ht="20.25" customHeight="1">
      <c r="A10" s="61">
        <v>1</v>
      </c>
      <c r="B10" s="44" t="s">
        <v>27</v>
      </c>
      <c r="C10" s="19">
        <v>122</v>
      </c>
      <c r="D10" s="19">
        <v>145</v>
      </c>
      <c r="E10" s="30">
        <f t="shared" si="0"/>
        <v>118.85245901639345</v>
      </c>
      <c r="F10" s="68">
        <v>3.6646000000000005</v>
      </c>
      <c r="G10" s="20">
        <f t="shared" si="1"/>
        <v>3.6344</v>
      </c>
      <c r="H10" s="56" t="s">
        <v>69</v>
      </c>
      <c r="I10" s="19">
        <v>1.38</v>
      </c>
      <c r="J10" s="19">
        <v>49.66</v>
      </c>
      <c r="K10" s="19">
        <v>33.1</v>
      </c>
      <c r="L10" s="19">
        <v>15.86</v>
      </c>
      <c r="M10" s="58">
        <f>100-I10</f>
        <v>98.62</v>
      </c>
      <c r="N10" s="58">
        <f>K10+L10</f>
        <v>48.96</v>
      </c>
      <c r="O10" s="17">
        <v>8.97</v>
      </c>
      <c r="P10" s="55">
        <v>82.07</v>
      </c>
      <c r="Q10" s="55">
        <v>8.97</v>
      </c>
      <c r="R10" s="14">
        <v>1</v>
      </c>
      <c r="S10" s="14"/>
      <c r="T10" s="44" t="s">
        <v>164</v>
      </c>
      <c r="U10" s="44" t="s">
        <v>187</v>
      </c>
      <c r="V10" s="62"/>
      <c r="W10" s="21">
        <f t="shared" si="2"/>
        <v>1.6836</v>
      </c>
      <c r="X10" s="21">
        <f t="shared" si="3"/>
        <v>60.5852</v>
      </c>
      <c r="Y10" s="21">
        <f t="shared" si="4"/>
        <v>40.382000000000005</v>
      </c>
      <c r="Z10" s="21">
        <f t="shared" si="5"/>
        <v>19.3492</v>
      </c>
    </row>
    <row r="11" spans="1:26" ht="21" customHeight="1">
      <c r="A11" s="61">
        <v>2</v>
      </c>
      <c r="B11" s="44" t="s">
        <v>35</v>
      </c>
      <c r="C11" s="19">
        <v>111</v>
      </c>
      <c r="D11" s="19">
        <v>104</v>
      </c>
      <c r="E11" s="30">
        <f t="shared" si="0"/>
        <v>93.69369369369369</v>
      </c>
      <c r="F11" s="68">
        <v>3.6058</v>
      </c>
      <c r="G11" s="20">
        <f t="shared" si="1"/>
        <v>3.5865999999999993</v>
      </c>
      <c r="H11" s="56" t="s">
        <v>70</v>
      </c>
      <c r="I11" s="19">
        <v>0</v>
      </c>
      <c r="J11" s="19">
        <v>50.96</v>
      </c>
      <c r="K11" s="19">
        <v>39.42</v>
      </c>
      <c r="L11" s="19">
        <v>9.62</v>
      </c>
      <c r="M11" s="58">
        <f>100-I11</f>
        <v>100</v>
      </c>
      <c r="N11" s="58">
        <f>K11+L11</f>
        <v>49.04</v>
      </c>
      <c r="O11" s="17">
        <v>2.88</v>
      </c>
      <c r="P11" s="55">
        <v>93.27</v>
      </c>
      <c r="Q11" s="55">
        <v>3.85</v>
      </c>
      <c r="R11" s="14">
        <v>1</v>
      </c>
      <c r="S11" s="14"/>
      <c r="T11" s="44" t="s">
        <v>164</v>
      </c>
      <c r="U11" s="44" t="s">
        <v>187</v>
      </c>
      <c r="V11" s="62"/>
      <c r="W11" s="21">
        <f t="shared" si="2"/>
        <v>0</v>
      </c>
      <c r="X11" s="21">
        <f t="shared" si="3"/>
        <v>56.5656</v>
      </c>
      <c r="Y11" s="21">
        <f t="shared" si="4"/>
        <v>43.7562</v>
      </c>
      <c r="Z11" s="21">
        <f t="shared" si="5"/>
        <v>10.678199999999999</v>
      </c>
    </row>
    <row r="12" spans="1:26" ht="14.25">
      <c r="A12" s="61">
        <v>3</v>
      </c>
      <c r="B12" s="44" t="s">
        <v>36</v>
      </c>
      <c r="C12" s="23">
        <v>15</v>
      </c>
      <c r="D12" s="19">
        <v>14</v>
      </c>
      <c r="E12" s="30">
        <f t="shared" si="0"/>
        <v>93.33333333333333</v>
      </c>
      <c r="F12" s="69">
        <v>3.421</v>
      </c>
      <c r="G12" s="64">
        <f t="shared" si="1"/>
        <v>3.1429</v>
      </c>
      <c r="H12" s="19" t="s">
        <v>69</v>
      </c>
      <c r="I12" s="19">
        <v>0</v>
      </c>
      <c r="J12" s="19">
        <v>85.71</v>
      </c>
      <c r="K12" s="19">
        <v>14.29</v>
      </c>
      <c r="L12" s="19">
        <v>0</v>
      </c>
      <c r="M12" s="58">
        <f aca="true" t="shared" si="6" ref="M12:M40">100-I12</f>
        <v>100</v>
      </c>
      <c r="N12" s="58">
        <f aca="true" t="shared" si="7" ref="N12:N40">K12+L12</f>
        <v>14.29</v>
      </c>
      <c r="O12" s="17">
        <v>0</v>
      </c>
      <c r="P12" s="32">
        <v>100</v>
      </c>
      <c r="Q12" s="32">
        <v>0</v>
      </c>
      <c r="R12" s="14">
        <v>1</v>
      </c>
      <c r="S12" s="19"/>
      <c r="T12" s="44" t="s">
        <v>165</v>
      </c>
      <c r="U12" s="44" t="s">
        <v>209</v>
      </c>
      <c r="V12" s="44"/>
      <c r="W12" s="65">
        <f t="shared" si="2"/>
        <v>0</v>
      </c>
      <c r="X12" s="65">
        <f t="shared" si="3"/>
        <v>12.8565</v>
      </c>
      <c r="Y12" s="65">
        <f t="shared" si="4"/>
        <v>2.1435</v>
      </c>
      <c r="Z12" s="65">
        <f t="shared" si="5"/>
        <v>0</v>
      </c>
    </row>
    <row r="13" spans="1:26" ht="14.25">
      <c r="A13" s="44">
        <v>4</v>
      </c>
      <c r="B13" s="44" t="s">
        <v>37</v>
      </c>
      <c r="C13" s="23">
        <v>16</v>
      </c>
      <c r="D13" s="19">
        <v>12</v>
      </c>
      <c r="E13" s="30">
        <f t="shared" si="0"/>
        <v>75</v>
      </c>
      <c r="F13" s="69">
        <v>3.5713999999999997</v>
      </c>
      <c r="G13" s="64">
        <f t="shared" si="1"/>
        <v>3.5834</v>
      </c>
      <c r="H13" s="19" t="s">
        <v>70</v>
      </c>
      <c r="I13" s="19">
        <v>0</v>
      </c>
      <c r="J13" s="19">
        <v>58.33</v>
      </c>
      <c r="K13" s="19">
        <v>25</v>
      </c>
      <c r="L13" s="19">
        <v>16.67</v>
      </c>
      <c r="M13" s="58">
        <f t="shared" si="6"/>
        <v>100</v>
      </c>
      <c r="N13" s="58">
        <f t="shared" si="7"/>
        <v>41.67</v>
      </c>
      <c r="O13" s="17">
        <v>8.33</v>
      </c>
      <c r="P13" s="32">
        <v>91.67</v>
      </c>
      <c r="Q13" s="32">
        <v>0</v>
      </c>
      <c r="R13" s="14">
        <v>1</v>
      </c>
      <c r="S13" s="19"/>
      <c r="T13" s="44" t="s">
        <v>166</v>
      </c>
      <c r="U13" s="44" t="s">
        <v>194</v>
      </c>
      <c r="V13" s="44"/>
      <c r="W13" s="65">
        <f t="shared" si="2"/>
        <v>0</v>
      </c>
      <c r="X13" s="65">
        <f t="shared" si="3"/>
        <v>9.332799999999999</v>
      </c>
      <c r="Y13" s="65">
        <f t="shared" si="4"/>
        <v>4</v>
      </c>
      <c r="Z13" s="65">
        <f t="shared" si="5"/>
        <v>2.6672000000000002</v>
      </c>
    </row>
    <row r="14" spans="1:26" ht="14.25">
      <c r="A14" s="44">
        <v>5</v>
      </c>
      <c r="B14" s="44" t="s">
        <v>38</v>
      </c>
      <c r="C14" s="23">
        <v>105</v>
      </c>
      <c r="D14" s="19">
        <v>101</v>
      </c>
      <c r="E14" s="30">
        <f t="shared" si="0"/>
        <v>96.19047619047619</v>
      </c>
      <c r="F14" s="69">
        <v>3.4567000000000005</v>
      </c>
      <c r="G14" s="64">
        <f t="shared" si="1"/>
        <v>3.5145000000000004</v>
      </c>
      <c r="H14" s="19" t="s">
        <v>70</v>
      </c>
      <c r="I14" s="19">
        <v>4.95</v>
      </c>
      <c r="J14" s="19">
        <v>48.51</v>
      </c>
      <c r="K14" s="19">
        <v>36.63</v>
      </c>
      <c r="L14" s="19">
        <v>9.9</v>
      </c>
      <c r="M14" s="58">
        <f t="shared" si="6"/>
        <v>95.05</v>
      </c>
      <c r="N14" s="58">
        <f t="shared" si="7"/>
        <v>46.53</v>
      </c>
      <c r="O14" s="17">
        <v>17.82</v>
      </c>
      <c r="P14" s="32">
        <v>71.29</v>
      </c>
      <c r="Q14" s="32">
        <v>10.89</v>
      </c>
      <c r="R14" s="14">
        <v>1</v>
      </c>
      <c r="S14" s="19"/>
      <c r="T14" s="44" t="s">
        <v>167</v>
      </c>
      <c r="U14" s="44" t="s">
        <v>193</v>
      </c>
      <c r="V14" s="44"/>
      <c r="W14" s="65">
        <f t="shared" si="2"/>
        <v>5.197500000000001</v>
      </c>
      <c r="X14" s="65">
        <f t="shared" si="3"/>
        <v>50.9355</v>
      </c>
      <c r="Y14" s="65">
        <f t="shared" si="4"/>
        <v>38.4615</v>
      </c>
      <c r="Z14" s="65">
        <f t="shared" si="5"/>
        <v>10.395000000000001</v>
      </c>
    </row>
    <row r="15" spans="1:26" ht="14.25">
      <c r="A15" s="61">
        <v>6</v>
      </c>
      <c r="B15" s="44" t="s">
        <v>39</v>
      </c>
      <c r="C15" s="23">
        <v>10</v>
      </c>
      <c r="D15" s="19">
        <v>9</v>
      </c>
      <c r="E15" s="30">
        <f t="shared" si="0"/>
        <v>90</v>
      </c>
      <c r="F15" s="69">
        <v>3.3636</v>
      </c>
      <c r="G15" s="64">
        <f t="shared" si="1"/>
        <v>3.6667</v>
      </c>
      <c r="H15" s="19" t="s">
        <v>71</v>
      </c>
      <c r="I15" s="19">
        <v>0</v>
      </c>
      <c r="J15" s="19">
        <v>33.33</v>
      </c>
      <c r="K15" s="19">
        <v>66.67</v>
      </c>
      <c r="L15" s="19">
        <v>0</v>
      </c>
      <c r="M15" s="58">
        <f t="shared" si="6"/>
        <v>100</v>
      </c>
      <c r="N15" s="58">
        <f t="shared" si="7"/>
        <v>66.67</v>
      </c>
      <c r="O15" s="17">
        <v>0</v>
      </c>
      <c r="P15" s="32">
        <v>88.89</v>
      </c>
      <c r="Q15" s="32">
        <v>11.11</v>
      </c>
      <c r="R15" s="14">
        <v>1</v>
      </c>
      <c r="S15" s="19"/>
      <c r="T15" s="44" t="s">
        <v>168</v>
      </c>
      <c r="U15" s="44" t="s">
        <v>195</v>
      </c>
      <c r="V15" s="44"/>
      <c r="W15" s="65">
        <f t="shared" si="2"/>
        <v>0</v>
      </c>
      <c r="X15" s="65">
        <f t="shared" si="3"/>
        <v>3.3329999999999997</v>
      </c>
      <c r="Y15" s="65">
        <f t="shared" si="4"/>
        <v>6.667000000000001</v>
      </c>
      <c r="Z15" s="65">
        <f t="shared" si="5"/>
        <v>0</v>
      </c>
    </row>
    <row r="16" spans="1:26" ht="14.25">
      <c r="A16" s="61">
        <v>7</v>
      </c>
      <c r="B16" s="44" t="s">
        <v>40</v>
      </c>
      <c r="C16" s="23">
        <v>15</v>
      </c>
      <c r="D16" s="19">
        <v>15</v>
      </c>
      <c r="E16" s="30">
        <f t="shared" si="0"/>
        <v>100</v>
      </c>
      <c r="F16" s="69">
        <v>3.5715</v>
      </c>
      <c r="G16" s="64">
        <f t="shared" si="1"/>
        <v>3.6004</v>
      </c>
      <c r="H16" s="19" t="s">
        <v>70</v>
      </c>
      <c r="I16" s="19">
        <v>0</v>
      </c>
      <c r="J16" s="19">
        <v>46.67</v>
      </c>
      <c r="K16" s="19">
        <v>46.67</v>
      </c>
      <c r="L16" s="19">
        <v>6.67</v>
      </c>
      <c r="M16" s="58">
        <f t="shared" si="6"/>
        <v>100</v>
      </c>
      <c r="N16" s="58">
        <f t="shared" si="7"/>
        <v>53.34</v>
      </c>
      <c r="O16" s="17">
        <v>6.67</v>
      </c>
      <c r="P16" s="19">
        <v>80</v>
      </c>
      <c r="Q16" s="19">
        <v>13.33</v>
      </c>
      <c r="R16" s="14">
        <v>1</v>
      </c>
      <c r="S16" s="19"/>
      <c r="T16" s="44" t="s">
        <v>169</v>
      </c>
      <c r="U16" s="44" t="s">
        <v>188</v>
      </c>
      <c r="V16" s="44"/>
      <c r="W16" s="65">
        <f t="shared" si="2"/>
        <v>0</v>
      </c>
      <c r="X16" s="65">
        <f t="shared" si="3"/>
        <v>7.0005</v>
      </c>
      <c r="Y16" s="65">
        <f t="shared" si="4"/>
        <v>7.0005</v>
      </c>
      <c r="Z16" s="65">
        <f t="shared" si="5"/>
        <v>1.0005</v>
      </c>
    </row>
    <row r="17" spans="1:26" ht="14.25">
      <c r="A17" s="61">
        <v>8</v>
      </c>
      <c r="B17" s="44" t="s">
        <v>41</v>
      </c>
      <c r="C17" s="23">
        <v>61</v>
      </c>
      <c r="D17" s="19">
        <v>57</v>
      </c>
      <c r="E17" s="30">
        <f t="shared" si="0"/>
        <v>93.44262295081968</v>
      </c>
      <c r="F17" s="69">
        <v>3.4107000000000007</v>
      </c>
      <c r="G17" s="64">
        <f t="shared" si="1"/>
        <v>3.8425</v>
      </c>
      <c r="H17" s="19" t="s">
        <v>71</v>
      </c>
      <c r="I17" s="19">
        <v>0</v>
      </c>
      <c r="J17" s="19">
        <v>42.11</v>
      </c>
      <c r="K17" s="19">
        <v>31.58</v>
      </c>
      <c r="L17" s="19">
        <v>26.32</v>
      </c>
      <c r="M17" s="58">
        <f t="shared" si="6"/>
        <v>100</v>
      </c>
      <c r="N17" s="58">
        <f t="shared" si="7"/>
        <v>57.9</v>
      </c>
      <c r="O17" s="17">
        <v>5.26</v>
      </c>
      <c r="P17" s="32">
        <v>63.16</v>
      </c>
      <c r="Q17" s="32">
        <v>31.58</v>
      </c>
      <c r="R17" s="14">
        <v>1</v>
      </c>
      <c r="S17" s="19"/>
      <c r="T17" s="44" t="s">
        <v>170</v>
      </c>
      <c r="U17" s="44" t="s">
        <v>198</v>
      </c>
      <c r="V17" s="44"/>
      <c r="W17" s="65">
        <f t="shared" si="2"/>
        <v>0</v>
      </c>
      <c r="X17" s="65">
        <f t="shared" si="3"/>
        <v>25.687099999999997</v>
      </c>
      <c r="Y17" s="65">
        <f t="shared" si="4"/>
        <v>19.2638</v>
      </c>
      <c r="Z17" s="65">
        <f t="shared" si="5"/>
        <v>16.0552</v>
      </c>
    </row>
    <row r="18" spans="1:26" ht="14.25">
      <c r="A18" s="44">
        <v>9</v>
      </c>
      <c r="B18" s="44" t="s">
        <v>42</v>
      </c>
      <c r="C18" s="23">
        <v>12</v>
      </c>
      <c r="D18" s="19">
        <v>9</v>
      </c>
      <c r="E18" s="30">
        <f t="shared" si="0"/>
        <v>75</v>
      </c>
      <c r="F18" s="69">
        <v>3.9</v>
      </c>
      <c r="G18" s="64">
        <f t="shared" si="1"/>
        <v>3.6662999999999997</v>
      </c>
      <c r="H18" s="19" t="s">
        <v>69</v>
      </c>
      <c r="I18" s="19">
        <v>0</v>
      </c>
      <c r="J18" s="19">
        <v>44.44</v>
      </c>
      <c r="K18" s="19">
        <v>44.44</v>
      </c>
      <c r="L18" s="19">
        <v>11.11</v>
      </c>
      <c r="M18" s="58">
        <f t="shared" si="6"/>
        <v>100</v>
      </c>
      <c r="N18" s="58">
        <f t="shared" si="7"/>
        <v>55.55</v>
      </c>
      <c r="O18" s="17">
        <v>0</v>
      </c>
      <c r="P18" s="32">
        <v>100</v>
      </c>
      <c r="Q18" s="32">
        <v>0</v>
      </c>
      <c r="R18" s="14">
        <v>1</v>
      </c>
      <c r="S18" s="19"/>
      <c r="T18" s="44" t="s">
        <v>171</v>
      </c>
      <c r="U18" s="44" t="s">
        <v>196</v>
      </c>
      <c r="V18" s="44"/>
      <c r="W18" s="65">
        <f t="shared" si="2"/>
        <v>0</v>
      </c>
      <c r="X18" s="65">
        <f t="shared" si="3"/>
        <v>5.3328</v>
      </c>
      <c r="Y18" s="65">
        <f t="shared" si="4"/>
        <v>5.3328</v>
      </c>
      <c r="Z18" s="65">
        <f t="shared" si="5"/>
        <v>1.3332</v>
      </c>
    </row>
    <row r="19" spans="1:26" ht="14.25">
      <c r="A19" s="61">
        <v>10</v>
      </c>
      <c r="B19" s="44" t="s">
        <v>43</v>
      </c>
      <c r="C19" s="23">
        <v>63</v>
      </c>
      <c r="D19" s="19">
        <v>37</v>
      </c>
      <c r="E19" s="30">
        <f t="shared" si="0"/>
        <v>58.730158730158735</v>
      </c>
      <c r="F19" s="69">
        <v>3.3275999999999994</v>
      </c>
      <c r="G19" s="64">
        <f t="shared" si="1"/>
        <v>3.6216000000000004</v>
      </c>
      <c r="H19" s="19" t="s">
        <v>71</v>
      </c>
      <c r="I19" s="19">
        <v>2.7</v>
      </c>
      <c r="J19" s="19">
        <v>45.95</v>
      </c>
      <c r="K19" s="19">
        <v>37.84</v>
      </c>
      <c r="L19" s="19">
        <v>13.51</v>
      </c>
      <c r="M19" s="58">
        <f t="shared" si="6"/>
        <v>97.3</v>
      </c>
      <c r="N19" s="58">
        <f t="shared" si="7"/>
        <v>51.35</v>
      </c>
      <c r="O19" s="17">
        <v>2.7</v>
      </c>
      <c r="P19" s="32">
        <v>89.19</v>
      </c>
      <c r="Q19" s="32">
        <v>8.11</v>
      </c>
      <c r="R19" s="14">
        <v>1</v>
      </c>
      <c r="S19" s="19"/>
      <c r="T19" s="44" t="s">
        <v>172</v>
      </c>
      <c r="U19" s="44" t="s">
        <v>192</v>
      </c>
      <c r="V19" s="44"/>
      <c r="W19" s="65">
        <f t="shared" si="2"/>
        <v>1.7010000000000003</v>
      </c>
      <c r="X19" s="65">
        <f t="shared" si="3"/>
        <v>28.948500000000003</v>
      </c>
      <c r="Y19" s="65">
        <f t="shared" si="4"/>
        <v>23.8392</v>
      </c>
      <c r="Z19" s="65">
        <f t="shared" si="5"/>
        <v>8.5113</v>
      </c>
    </row>
    <row r="20" spans="1:26" ht="14.25">
      <c r="A20" s="61">
        <v>11</v>
      </c>
      <c r="B20" s="44" t="s">
        <v>44</v>
      </c>
      <c r="C20" s="23">
        <v>81</v>
      </c>
      <c r="D20" s="19">
        <v>76</v>
      </c>
      <c r="E20" s="30">
        <f t="shared" si="0"/>
        <v>93.82716049382715</v>
      </c>
      <c r="F20" s="69">
        <v>3.7725000000000004</v>
      </c>
      <c r="G20" s="64">
        <f t="shared" si="1"/>
        <v>3.4737000000000005</v>
      </c>
      <c r="H20" s="19" t="s">
        <v>69</v>
      </c>
      <c r="I20" s="19">
        <v>0</v>
      </c>
      <c r="J20" s="19">
        <v>56.58</v>
      </c>
      <c r="K20" s="19">
        <v>39.47</v>
      </c>
      <c r="L20" s="19">
        <v>3.95</v>
      </c>
      <c r="M20" s="58">
        <f t="shared" si="6"/>
        <v>100</v>
      </c>
      <c r="N20" s="58">
        <f t="shared" si="7"/>
        <v>43.42</v>
      </c>
      <c r="O20" s="17">
        <v>6.58</v>
      </c>
      <c r="P20" s="32">
        <v>90.79</v>
      </c>
      <c r="Q20" s="32">
        <v>2.63</v>
      </c>
      <c r="R20" s="14">
        <v>1</v>
      </c>
      <c r="S20" s="19"/>
      <c r="T20" s="44" t="s">
        <v>173</v>
      </c>
      <c r="U20" s="44" t="s">
        <v>202</v>
      </c>
      <c r="V20" s="44"/>
      <c r="W20" s="65">
        <f t="shared" si="2"/>
        <v>0</v>
      </c>
      <c r="X20" s="65">
        <f t="shared" si="3"/>
        <v>45.8298</v>
      </c>
      <c r="Y20" s="65">
        <f t="shared" si="4"/>
        <v>31.9707</v>
      </c>
      <c r="Z20" s="65">
        <f t="shared" si="5"/>
        <v>3.1995</v>
      </c>
    </row>
    <row r="21" spans="1:26" ht="14.25">
      <c r="A21" s="61">
        <v>12</v>
      </c>
      <c r="B21" s="44" t="s">
        <v>45</v>
      </c>
      <c r="C21" s="19">
        <v>72</v>
      </c>
      <c r="D21" s="19">
        <v>68</v>
      </c>
      <c r="E21" s="30">
        <f t="shared" si="0"/>
        <v>94.44444444444444</v>
      </c>
      <c r="F21" s="69">
        <v>3.9692</v>
      </c>
      <c r="G21" s="64">
        <f aca="true" t="shared" si="8" ref="G21:G40">(W21*2+X21*3+Y21*4+Z21*5)/C21</f>
        <v>3.8089000000000004</v>
      </c>
      <c r="H21" s="19" t="s">
        <v>69</v>
      </c>
      <c r="I21" s="19">
        <v>0</v>
      </c>
      <c r="J21" s="19">
        <v>36.76</v>
      </c>
      <c r="K21" s="19">
        <v>45.59</v>
      </c>
      <c r="L21" s="19">
        <v>17.65</v>
      </c>
      <c r="M21" s="58">
        <f t="shared" si="6"/>
        <v>100</v>
      </c>
      <c r="N21" s="58">
        <f t="shared" si="7"/>
        <v>63.24</v>
      </c>
      <c r="O21" s="17">
        <v>0</v>
      </c>
      <c r="P21" s="32">
        <v>91.18</v>
      </c>
      <c r="Q21" s="32">
        <v>8.82</v>
      </c>
      <c r="R21" s="14">
        <v>1</v>
      </c>
      <c r="S21" s="19"/>
      <c r="T21" s="44" t="s">
        <v>174</v>
      </c>
      <c r="U21" s="44" t="s">
        <v>189</v>
      </c>
      <c r="V21" s="44"/>
      <c r="W21" s="65">
        <f aca="true" t="shared" si="9" ref="W21:W40">I21/100*C21</f>
        <v>0</v>
      </c>
      <c r="X21" s="65">
        <f aca="true" t="shared" si="10" ref="X21:X40">J21/100*C21</f>
        <v>26.4672</v>
      </c>
      <c r="Y21" s="65">
        <f aca="true" t="shared" si="11" ref="Y21:Y40">K21/100*C21</f>
        <v>32.8248</v>
      </c>
      <c r="Z21" s="65">
        <f aca="true" t="shared" si="12" ref="Z21:Z40">L21/100*C21</f>
        <v>12.707999999999998</v>
      </c>
    </row>
    <row r="22" spans="1:26" ht="14.25">
      <c r="A22" s="44">
        <v>13</v>
      </c>
      <c r="B22" s="44" t="s">
        <v>46</v>
      </c>
      <c r="C22" s="19">
        <v>61</v>
      </c>
      <c r="D22" s="19">
        <v>54</v>
      </c>
      <c r="E22" s="30">
        <f t="shared" si="0"/>
        <v>88.52459016393442</v>
      </c>
      <c r="F22" s="69">
        <v>4.0351</v>
      </c>
      <c r="G22" s="64">
        <f t="shared" si="8"/>
        <v>4.037100000000001</v>
      </c>
      <c r="H22" s="19" t="s">
        <v>70</v>
      </c>
      <c r="I22" s="19">
        <v>0</v>
      </c>
      <c r="J22" s="19">
        <v>22.22</v>
      </c>
      <c r="K22" s="19">
        <v>51.85</v>
      </c>
      <c r="L22" s="19">
        <v>25.93</v>
      </c>
      <c r="M22" s="58">
        <f t="shared" si="6"/>
        <v>100</v>
      </c>
      <c r="N22" s="58">
        <f t="shared" si="7"/>
        <v>77.78</v>
      </c>
      <c r="O22" s="17">
        <v>3.7</v>
      </c>
      <c r="P22" s="32">
        <v>90.74</v>
      </c>
      <c r="Q22" s="32">
        <v>5.56</v>
      </c>
      <c r="R22" s="14">
        <v>1</v>
      </c>
      <c r="S22" s="19"/>
      <c r="T22" s="44" t="s">
        <v>175</v>
      </c>
      <c r="U22" s="44" t="s">
        <v>199</v>
      </c>
      <c r="V22" s="44"/>
      <c r="W22" s="65">
        <f t="shared" si="9"/>
        <v>0</v>
      </c>
      <c r="X22" s="65">
        <f t="shared" si="10"/>
        <v>13.554199999999998</v>
      </c>
      <c r="Y22" s="65">
        <f t="shared" si="11"/>
        <v>31.6285</v>
      </c>
      <c r="Z22" s="65">
        <f t="shared" si="12"/>
        <v>15.817299999999998</v>
      </c>
    </row>
    <row r="23" spans="1:26" ht="14.25">
      <c r="A23" s="44">
        <v>14</v>
      </c>
      <c r="B23" s="44" t="s">
        <v>47</v>
      </c>
      <c r="C23" s="23">
        <v>79</v>
      </c>
      <c r="D23" s="19">
        <v>75</v>
      </c>
      <c r="E23" s="30">
        <f t="shared" si="0"/>
        <v>94.9367088607595</v>
      </c>
      <c r="F23" s="69">
        <v>3.7469</v>
      </c>
      <c r="G23" s="64">
        <f t="shared" si="8"/>
        <v>3.5999999999999996</v>
      </c>
      <c r="H23" s="19" t="s">
        <v>69</v>
      </c>
      <c r="I23" s="19">
        <v>0</v>
      </c>
      <c r="J23" s="19">
        <v>52</v>
      </c>
      <c r="K23" s="19">
        <v>36</v>
      </c>
      <c r="L23" s="19">
        <v>12</v>
      </c>
      <c r="M23" s="58">
        <f t="shared" si="6"/>
        <v>100</v>
      </c>
      <c r="N23" s="58">
        <f t="shared" si="7"/>
        <v>48</v>
      </c>
      <c r="O23" s="17">
        <v>5.33</v>
      </c>
      <c r="P23" s="32">
        <v>88</v>
      </c>
      <c r="Q23" s="32">
        <v>6.67</v>
      </c>
      <c r="R23" s="14">
        <v>1</v>
      </c>
      <c r="S23" s="19"/>
      <c r="T23" s="44" t="s">
        <v>163</v>
      </c>
      <c r="U23" s="44" t="s">
        <v>186</v>
      </c>
      <c r="V23" s="44"/>
      <c r="W23" s="65">
        <f t="shared" si="9"/>
        <v>0</v>
      </c>
      <c r="X23" s="65">
        <f t="shared" si="10"/>
        <v>41.08</v>
      </c>
      <c r="Y23" s="65">
        <f t="shared" si="11"/>
        <v>28.439999999999998</v>
      </c>
      <c r="Z23" s="65">
        <f t="shared" si="12"/>
        <v>9.48</v>
      </c>
    </row>
    <row r="24" spans="1:26" ht="14.25">
      <c r="A24" s="61">
        <v>15</v>
      </c>
      <c r="B24" s="44" t="s">
        <v>48</v>
      </c>
      <c r="C24" s="23">
        <v>6</v>
      </c>
      <c r="D24" s="19">
        <v>6</v>
      </c>
      <c r="E24" s="30">
        <f t="shared" si="0"/>
        <v>100</v>
      </c>
      <c r="F24" s="69">
        <v>3.625</v>
      </c>
      <c r="G24" s="64">
        <f t="shared" si="8"/>
        <v>3.6667</v>
      </c>
      <c r="H24" s="19" t="s">
        <v>71</v>
      </c>
      <c r="I24" s="19">
        <v>0</v>
      </c>
      <c r="J24" s="19">
        <v>33.33</v>
      </c>
      <c r="K24" s="19">
        <v>66.67</v>
      </c>
      <c r="L24" s="19">
        <v>0</v>
      </c>
      <c r="M24" s="58">
        <f t="shared" si="6"/>
        <v>100</v>
      </c>
      <c r="N24" s="58">
        <f t="shared" si="7"/>
        <v>66.67</v>
      </c>
      <c r="O24" s="17">
        <v>0</v>
      </c>
      <c r="P24" s="32">
        <v>100</v>
      </c>
      <c r="Q24" s="32">
        <v>0</v>
      </c>
      <c r="R24" s="14">
        <v>1</v>
      </c>
      <c r="S24" s="19"/>
      <c r="T24" s="44" t="s">
        <v>170</v>
      </c>
      <c r="U24" s="44" t="s">
        <v>198</v>
      </c>
      <c r="V24" s="44"/>
      <c r="W24" s="65">
        <f t="shared" si="9"/>
        <v>0</v>
      </c>
      <c r="X24" s="65">
        <f t="shared" si="10"/>
        <v>1.9998</v>
      </c>
      <c r="Y24" s="65">
        <f t="shared" si="11"/>
        <v>4.0002</v>
      </c>
      <c r="Z24" s="65">
        <f t="shared" si="12"/>
        <v>0</v>
      </c>
    </row>
    <row r="25" spans="1:26" ht="14.25">
      <c r="A25" s="61">
        <v>16</v>
      </c>
      <c r="B25" s="44" t="s">
        <v>161</v>
      </c>
      <c r="C25" s="23">
        <v>6</v>
      </c>
      <c r="D25" s="19">
        <v>6</v>
      </c>
      <c r="E25" s="30">
        <f t="shared" si="0"/>
        <v>100</v>
      </c>
      <c r="F25" s="69">
        <v>3.9995999999999996</v>
      </c>
      <c r="G25" s="64">
        <f t="shared" si="8"/>
        <v>3.9995999999999996</v>
      </c>
      <c r="H25" s="19" t="s">
        <v>70</v>
      </c>
      <c r="I25" s="19">
        <v>0</v>
      </c>
      <c r="J25" s="19">
        <v>33.33</v>
      </c>
      <c r="K25" s="19">
        <v>33.33</v>
      </c>
      <c r="L25" s="19">
        <v>33.33</v>
      </c>
      <c r="M25" s="58">
        <f t="shared" si="6"/>
        <v>100</v>
      </c>
      <c r="N25" s="58">
        <f t="shared" si="7"/>
        <v>66.66</v>
      </c>
      <c r="O25" s="17">
        <v>0</v>
      </c>
      <c r="P25" s="32">
        <v>100</v>
      </c>
      <c r="Q25" s="32">
        <v>0</v>
      </c>
      <c r="R25" s="14">
        <v>1</v>
      </c>
      <c r="S25" s="19"/>
      <c r="T25" s="43">
        <v>16</v>
      </c>
      <c r="U25" s="39" t="s">
        <v>201</v>
      </c>
      <c r="V25" s="44"/>
      <c r="W25" s="65">
        <f t="shared" si="9"/>
        <v>0</v>
      </c>
      <c r="X25" s="65">
        <f t="shared" si="10"/>
        <v>1.9998</v>
      </c>
      <c r="Y25" s="65">
        <f t="shared" si="11"/>
        <v>1.9998</v>
      </c>
      <c r="Z25" s="65">
        <f t="shared" si="12"/>
        <v>1.9998</v>
      </c>
    </row>
    <row r="26" spans="1:26" ht="14.25">
      <c r="A26" s="61">
        <v>17</v>
      </c>
      <c r="B26" s="44" t="s">
        <v>50</v>
      </c>
      <c r="C26" s="23">
        <v>11</v>
      </c>
      <c r="D26" s="19">
        <v>11</v>
      </c>
      <c r="E26" s="30">
        <f t="shared" si="0"/>
        <v>100</v>
      </c>
      <c r="F26" s="69">
        <v>3.5832999999999995</v>
      </c>
      <c r="G26" s="64">
        <f t="shared" si="8"/>
        <v>3.6363</v>
      </c>
      <c r="H26" s="19" t="s">
        <v>70</v>
      </c>
      <c r="I26" s="19">
        <v>0</v>
      </c>
      <c r="J26" s="19">
        <v>54.55</v>
      </c>
      <c r="K26" s="19">
        <v>27.27</v>
      </c>
      <c r="L26" s="19">
        <v>18.18</v>
      </c>
      <c r="M26" s="58">
        <f t="shared" si="6"/>
        <v>100</v>
      </c>
      <c r="N26" s="58">
        <f t="shared" si="7"/>
        <v>45.45</v>
      </c>
      <c r="O26" s="17">
        <v>0</v>
      </c>
      <c r="P26" s="32">
        <v>100</v>
      </c>
      <c r="Q26" s="32">
        <v>0</v>
      </c>
      <c r="R26" s="14">
        <v>1</v>
      </c>
      <c r="S26" s="19"/>
      <c r="T26" s="43" t="s">
        <v>176</v>
      </c>
      <c r="U26" s="44" t="s">
        <v>200</v>
      </c>
      <c r="V26" s="44"/>
      <c r="W26" s="65">
        <f t="shared" si="9"/>
        <v>0</v>
      </c>
      <c r="X26" s="65">
        <f t="shared" si="10"/>
        <v>6.0005</v>
      </c>
      <c r="Y26" s="65">
        <f t="shared" si="11"/>
        <v>2.9997</v>
      </c>
      <c r="Z26" s="65">
        <f t="shared" si="12"/>
        <v>1.9997999999999998</v>
      </c>
    </row>
    <row r="27" spans="1:26" ht="14.25">
      <c r="A27" s="44">
        <v>18</v>
      </c>
      <c r="B27" s="44" t="s">
        <v>51</v>
      </c>
      <c r="C27" s="23">
        <v>6</v>
      </c>
      <c r="D27" s="19">
        <v>4</v>
      </c>
      <c r="E27" s="30">
        <f t="shared" si="0"/>
        <v>66.66666666666666</v>
      </c>
      <c r="F27" s="69">
        <v>3.4286</v>
      </c>
      <c r="G27" s="64">
        <f t="shared" si="8"/>
        <v>3.75</v>
      </c>
      <c r="H27" s="19" t="s">
        <v>71</v>
      </c>
      <c r="I27" s="19">
        <v>0</v>
      </c>
      <c r="J27" s="19">
        <v>25</v>
      </c>
      <c r="K27" s="19">
        <v>75</v>
      </c>
      <c r="L27" s="19">
        <v>0</v>
      </c>
      <c r="M27" s="58">
        <f t="shared" si="6"/>
        <v>100</v>
      </c>
      <c r="N27" s="58">
        <f t="shared" si="7"/>
        <v>75</v>
      </c>
      <c r="O27" s="17">
        <v>0</v>
      </c>
      <c r="P27" s="32">
        <v>100</v>
      </c>
      <c r="Q27" s="32">
        <v>0</v>
      </c>
      <c r="R27" s="14">
        <v>1</v>
      </c>
      <c r="S27" s="19"/>
      <c r="T27" s="43" t="s">
        <v>177</v>
      </c>
      <c r="U27" s="44" t="s">
        <v>190</v>
      </c>
      <c r="V27" s="44"/>
      <c r="W27" s="65">
        <f t="shared" si="9"/>
        <v>0</v>
      </c>
      <c r="X27" s="65">
        <f t="shared" si="10"/>
        <v>1.5</v>
      </c>
      <c r="Y27" s="65">
        <f t="shared" si="11"/>
        <v>4.5</v>
      </c>
      <c r="Z27" s="65">
        <f t="shared" si="12"/>
        <v>0</v>
      </c>
    </row>
    <row r="28" spans="1:26" ht="14.25">
      <c r="A28" s="61">
        <v>19</v>
      </c>
      <c r="B28" s="44" t="s">
        <v>52</v>
      </c>
      <c r="C28" s="23">
        <v>5</v>
      </c>
      <c r="D28" s="19">
        <v>3</v>
      </c>
      <c r="E28" s="30">
        <f t="shared" si="0"/>
        <v>60</v>
      </c>
      <c r="F28" s="69">
        <v>3.5</v>
      </c>
      <c r="G28" s="64">
        <f t="shared" si="8"/>
        <v>3.3333</v>
      </c>
      <c r="H28" s="19" t="s">
        <v>69</v>
      </c>
      <c r="I28" s="19">
        <v>0</v>
      </c>
      <c r="J28" s="19">
        <v>66.67</v>
      </c>
      <c r="K28" s="19">
        <v>33.33</v>
      </c>
      <c r="L28" s="19">
        <v>0</v>
      </c>
      <c r="M28" s="58">
        <f t="shared" si="6"/>
        <v>100</v>
      </c>
      <c r="N28" s="58">
        <f t="shared" si="7"/>
        <v>33.33</v>
      </c>
      <c r="O28" s="17">
        <v>0</v>
      </c>
      <c r="P28" s="32">
        <v>66.67</v>
      </c>
      <c r="Q28" s="32">
        <v>33.33</v>
      </c>
      <c r="R28" s="14">
        <v>1</v>
      </c>
      <c r="S28" s="19"/>
      <c r="T28" s="43" t="s">
        <v>178</v>
      </c>
      <c r="U28" s="44" t="s">
        <v>203</v>
      </c>
      <c r="V28" s="44"/>
      <c r="W28" s="65">
        <f t="shared" si="9"/>
        <v>0</v>
      </c>
      <c r="X28" s="65">
        <f t="shared" si="10"/>
        <v>3.3335000000000004</v>
      </c>
      <c r="Y28" s="65">
        <f t="shared" si="11"/>
        <v>1.6664999999999999</v>
      </c>
      <c r="Z28" s="65">
        <f t="shared" si="12"/>
        <v>0</v>
      </c>
    </row>
    <row r="29" spans="1:26" ht="14.25">
      <c r="A29" s="61">
        <v>20</v>
      </c>
      <c r="B29" s="44" t="s">
        <v>53</v>
      </c>
      <c r="C29" s="23">
        <v>12</v>
      </c>
      <c r="D29" s="19">
        <v>11</v>
      </c>
      <c r="E29" s="30">
        <f t="shared" si="0"/>
        <v>91.66666666666666</v>
      </c>
      <c r="F29" s="69">
        <v>3.625</v>
      </c>
      <c r="G29" s="64">
        <f t="shared" si="8"/>
        <v>3.8181999999999996</v>
      </c>
      <c r="H29" s="19" t="s">
        <v>71</v>
      </c>
      <c r="I29" s="19">
        <v>0</v>
      </c>
      <c r="J29" s="19">
        <v>27.27</v>
      </c>
      <c r="K29" s="19">
        <v>63.64</v>
      </c>
      <c r="L29" s="19">
        <v>9.09</v>
      </c>
      <c r="M29" s="58">
        <f t="shared" si="6"/>
        <v>100</v>
      </c>
      <c r="N29" s="58">
        <f t="shared" si="7"/>
        <v>72.73</v>
      </c>
      <c r="O29" s="17">
        <v>9.09</v>
      </c>
      <c r="P29" s="32">
        <v>90.91</v>
      </c>
      <c r="Q29" s="32">
        <v>0</v>
      </c>
      <c r="R29" s="14">
        <v>1</v>
      </c>
      <c r="S29" s="19"/>
      <c r="T29" s="43" t="s">
        <v>179</v>
      </c>
      <c r="U29" s="44" t="s">
        <v>205</v>
      </c>
      <c r="V29" s="44"/>
      <c r="W29" s="65">
        <f t="shared" si="9"/>
        <v>0</v>
      </c>
      <c r="X29" s="65">
        <f t="shared" si="10"/>
        <v>3.2724</v>
      </c>
      <c r="Y29" s="65">
        <f t="shared" si="11"/>
        <v>7.636799999999999</v>
      </c>
      <c r="Z29" s="65">
        <f t="shared" si="12"/>
        <v>1.0908</v>
      </c>
    </row>
    <row r="30" spans="1:26" ht="14.25">
      <c r="A30" s="61">
        <v>21</v>
      </c>
      <c r="B30" s="44" t="s">
        <v>54</v>
      </c>
      <c r="C30" s="23">
        <v>3</v>
      </c>
      <c r="D30" s="19">
        <v>3</v>
      </c>
      <c r="E30" s="30">
        <f t="shared" si="0"/>
        <v>100</v>
      </c>
      <c r="F30" s="69">
        <v>3.5</v>
      </c>
      <c r="G30" s="64">
        <f t="shared" si="8"/>
        <v>3.3333</v>
      </c>
      <c r="H30" s="19" t="s">
        <v>69</v>
      </c>
      <c r="I30" s="19">
        <v>0</v>
      </c>
      <c r="J30" s="19">
        <v>66.67</v>
      </c>
      <c r="K30" s="19">
        <v>33.33</v>
      </c>
      <c r="L30" s="19">
        <v>0</v>
      </c>
      <c r="M30" s="58">
        <f t="shared" si="6"/>
        <v>100</v>
      </c>
      <c r="N30" s="58">
        <f t="shared" si="7"/>
        <v>33.33</v>
      </c>
      <c r="O30" s="17">
        <v>0</v>
      </c>
      <c r="P30" s="32">
        <v>100</v>
      </c>
      <c r="Q30" s="32">
        <v>0</v>
      </c>
      <c r="R30" s="14">
        <v>1</v>
      </c>
      <c r="S30" s="19"/>
      <c r="T30" s="43" t="s">
        <v>180</v>
      </c>
      <c r="U30" s="44" t="s">
        <v>204</v>
      </c>
      <c r="V30" s="44"/>
      <c r="W30" s="65">
        <f t="shared" si="9"/>
        <v>0</v>
      </c>
      <c r="X30" s="65">
        <f t="shared" si="10"/>
        <v>2.0001</v>
      </c>
      <c r="Y30" s="65">
        <f t="shared" si="11"/>
        <v>0.9999</v>
      </c>
      <c r="Z30" s="65">
        <f t="shared" si="12"/>
        <v>0</v>
      </c>
    </row>
    <row r="31" spans="1:26" ht="14.25">
      <c r="A31" s="44">
        <v>22</v>
      </c>
      <c r="B31" s="44" t="s">
        <v>55</v>
      </c>
      <c r="C31" s="23">
        <v>8</v>
      </c>
      <c r="D31" s="19">
        <v>4</v>
      </c>
      <c r="E31" s="30">
        <f t="shared" si="0"/>
        <v>50</v>
      </c>
      <c r="F31" s="69">
        <v>3.2</v>
      </c>
      <c r="G31" s="64">
        <f t="shared" si="8"/>
        <v>3.25</v>
      </c>
      <c r="H31" s="19" t="s">
        <v>71</v>
      </c>
      <c r="I31" s="19">
        <v>0</v>
      </c>
      <c r="J31" s="19">
        <v>75</v>
      </c>
      <c r="K31" s="19">
        <v>25</v>
      </c>
      <c r="L31" s="19">
        <v>0</v>
      </c>
      <c r="M31" s="58">
        <f t="shared" si="6"/>
        <v>100</v>
      </c>
      <c r="N31" s="58">
        <f t="shared" si="7"/>
        <v>25</v>
      </c>
      <c r="O31" s="17">
        <v>25</v>
      </c>
      <c r="P31" s="32">
        <v>75</v>
      </c>
      <c r="Q31" s="32">
        <v>0</v>
      </c>
      <c r="R31" s="14">
        <v>1</v>
      </c>
      <c r="S31" s="19"/>
      <c r="T31" s="43" t="s">
        <v>181</v>
      </c>
      <c r="U31" s="44" t="s">
        <v>206</v>
      </c>
      <c r="V31" s="44"/>
      <c r="W31" s="65">
        <f t="shared" si="9"/>
        <v>0</v>
      </c>
      <c r="X31" s="65">
        <f t="shared" si="10"/>
        <v>6</v>
      </c>
      <c r="Y31" s="65">
        <f t="shared" si="11"/>
        <v>2</v>
      </c>
      <c r="Z31" s="65">
        <f t="shared" si="12"/>
        <v>0</v>
      </c>
    </row>
    <row r="32" spans="1:26" ht="14.25">
      <c r="A32" s="44">
        <v>23</v>
      </c>
      <c r="B32" s="44" t="s">
        <v>56</v>
      </c>
      <c r="C32" s="23">
        <v>7</v>
      </c>
      <c r="D32" s="19">
        <v>7</v>
      </c>
      <c r="E32" s="30">
        <f t="shared" si="0"/>
        <v>100</v>
      </c>
      <c r="F32" s="69">
        <v>3</v>
      </c>
      <c r="G32" s="64">
        <f t="shared" si="8"/>
        <v>3.2857000000000007</v>
      </c>
      <c r="H32" s="19" t="s">
        <v>71</v>
      </c>
      <c r="I32" s="19">
        <v>0</v>
      </c>
      <c r="J32" s="19">
        <v>71.43</v>
      </c>
      <c r="K32" s="19">
        <v>28.57</v>
      </c>
      <c r="L32" s="19">
        <v>0</v>
      </c>
      <c r="M32" s="58">
        <f t="shared" si="6"/>
        <v>100</v>
      </c>
      <c r="N32" s="58">
        <f t="shared" si="7"/>
        <v>28.57</v>
      </c>
      <c r="O32" s="17">
        <v>0</v>
      </c>
      <c r="P32" s="32">
        <v>100</v>
      </c>
      <c r="Q32" s="32">
        <v>0</v>
      </c>
      <c r="R32" s="14">
        <v>1</v>
      </c>
      <c r="S32" s="19"/>
      <c r="T32" s="43" t="s">
        <v>182</v>
      </c>
      <c r="U32" s="44" t="s">
        <v>207</v>
      </c>
      <c r="V32" s="44"/>
      <c r="W32" s="65">
        <f t="shared" si="9"/>
        <v>0</v>
      </c>
      <c r="X32" s="65">
        <f t="shared" si="10"/>
        <v>5.000100000000001</v>
      </c>
      <c r="Y32" s="65">
        <f t="shared" si="11"/>
        <v>1.9999</v>
      </c>
      <c r="Z32" s="65">
        <f t="shared" si="12"/>
        <v>0</v>
      </c>
    </row>
    <row r="33" spans="1:26" ht="14.25">
      <c r="A33" s="61">
        <v>24</v>
      </c>
      <c r="B33" s="44" t="s">
        <v>57</v>
      </c>
      <c r="C33" s="23">
        <v>9</v>
      </c>
      <c r="D33" s="19">
        <v>9</v>
      </c>
      <c r="E33" s="30">
        <f t="shared" si="0"/>
        <v>100</v>
      </c>
      <c r="F33" s="69">
        <v>3.5833</v>
      </c>
      <c r="G33" s="64">
        <f t="shared" si="8"/>
        <v>3.8889000000000005</v>
      </c>
      <c r="H33" s="19" t="s">
        <v>71</v>
      </c>
      <c r="I33" s="19">
        <v>0</v>
      </c>
      <c r="J33" s="19">
        <v>22.22</v>
      </c>
      <c r="K33" s="19">
        <v>66.67</v>
      </c>
      <c r="L33" s="19">
        <v>11.11</v>
      </c>
      <c r="M33" s="58">
        <f t="shared" si="6"/>
        <v>100</v>
      </c>
      <c r="N33" s="58">
        <f t="shared" si="7"/>
        <v>77.78</v>
      </c>
      <c r="O33" s="17">
        <v>0</v>
      </c>
      <c r="P33" s="32">
        <v>100</v>
      </c>
      <c r="Q33" s="32">
        <v>0</v>
      </c>
      <c r="R33" s="14">
        <v>1</v>
      </c>
      <c r="S33" s="19"/>
      <c r="T33" s="44" t="s">
        <v>163</v>
      </c>
      <c r="U33" s="44" t="s">
        <v>186</v>
      </c>
      <c r="V33" s="44"/>
      <c r="W33" s="65">
        <f t="shared" si="9"/>
        <v>0</v>
      </c>
      <c r="X33" s="65">
        <f t="shared" si="10"/>
        <v>1.9997999999999998</v>
      </c>
      <c r="Y33" s="65">
        <f t="shared" si="11"/>
        <v>6.000300000000001</v>
      </c>
      <c r="Z33" s="65">
        <f t="shared" si="12"/>
        <v>0.9998999999999999</v>
      </c>
    </row>
    <row r="34" spans="1:26" ht="14.25">
      <c r="A34" s="61">
        <v>25</v>
      </c>
      <c r="B34" s="44" t="s">
        <v>58</v>
      </c>
      <c r="C34" s="23">
        <v>5</v>
      </c>
      <c r="D34" s="19">
        <v>5</v>
      </c>
      <c r="E34" s="30">
        <f t="shared" si="0"/>
        <v>100</v>
      </c>
      <c r="F34" s="69">
        <v>3.8</v>
      </c>
      <c r="G34" s="64">
        <f t="shared" si="8"/>
        <v>3.6</v>
      </c>
      <c r="H34" s="19" t="s">
        <v>69</v>
      </c>
      <c r="I34" s="19">
        <v>0</v>
      </c>
      <c r="J34" s="19">
        <v>40</v>
      </c>
      <c r="K34" s="19">
        <v>60</v>
      </c>
      <c r="L34" s="19">
        <v>0</v>
      </c>
      <c r="M34" s="58">
        <f t="shared" si="6"/>
        <v>100</v>
      </c>
      <c r="N34" s="58">
        <f t="shared" si="7"/>
        <v>60</v>
      </c>
      <c r="O34" s="17">
        <v>0</v>
      </c>
      <c r="P34" s="32">
        <v>80</v>
      </c>
      <c r="Q34" s="32">
        <v>20</v>
      </c>
      <c r="R34" s="14">
        <v>1</v>
      </c>
      <c r="S34" s="19"/>
      <c r="T34" s="43" t="s">
        <v>183</v>
      </c>
      <c r="U34" s="44" t="s">
        <v>186</v>
      </c>
      <c r="V34" s="44"/>
      <c r="W34" s="65">
        <f t="shared" si="9"/>
        <v>0</v>
      </c>
      <c r="X34" s="65">
        <f t="shared" si="10"/>
        <v>2</v>
      </c>
      <c r="Y34" s="65">
        <f t="shared" si="11"/>
        <v>3</v>
      </c>
      <c r="Z34" s="65">
        <f t="shared" si="12"/>
        <v>0</v>
      </c>
    </row>
    <row r="35" spans="1:26" ht="14.25">
      <c r="A35" s="61">
        <v>26</v>
      </c>
      <c r="B35" s="44" t="s">
        <v>59</v>
      </c>
      <c r="C35" s="23">
        <v>6</v>
      </c>
      <c r="D35" s="19">
        <v>6</v>
      </c>
      <c r="E35" s="30">
        <f t="shared" si="0"/>
        <v>100</v>
      </c>
      <c r="F35" s="69">
        <v>3.6</v>
      </c>
      <c r="G35" s="64">
        <f t="shared" si="8"/>
        <v>3.5</v>
      </c>
      <c r="H35" s="19" t="s">
        <v>69</v>
      </c>
      <c r="I35" s="19">
        <v>0</v>
      </c>
      <c r="J35" s="19">
        <v>50</v>
      </c>
      <c r="K35" s="19">
        <v>50</v>
      </c>
      <c r="L35" s="19">
        <v>0</v>
      </c>
      <c r="M35" s="58">
        <f t="shared" si="6"/>
        <v>100</v>
      </c>
      <c r="N35" s="58">
        <f t="shared" si="7"/>
        <v>50</v>
      </c>
      <c r="O35" s="17">
        <v>0</v>
      </c>
      <c r="P35" s="32">
        <v>100</v>
      </c>
      <c r="Q35" s="32">
        <v>0</v>
      </c>
      <c r="R35" s="14">
        <v>1</v>
      </c>
      <c r="S35" s="19"/>
      <c r="T35" s="44" t="s">
        <v>163</v>
      </c>
      <c r="U35" s="44" t="s">
        <v>186</v>
      </c>
      <c r="V35" s="44"/>
      <c r="W35" s="65">
        <f t="shared" si="9"/>
        <v>0</v>
      </c>
      <c r="X35" s="65">
        <f t="shared" si="10"/>
        <v>3</v>
      </c>
      <c r="Y35" s="65">
        <f t="shared" si="11"/>
        <v>3</v>
      </c>
      <c r="Z35" s="65">
        <f t="shared" si="12"/>
        <v>0</v>
      </c>
    </row>
    <row r="36" spans="1:26" ht="14.25">
      <c r="A36" s="44">
        <v>27</v>
      </c>
      <c r="B36" s="44" t="s">
        <v>60</v>
      </c>
      <c r="C36" s="23">
        <v>14</v>
      </c>
      <c r="D36" s="19">
        <v>14</v>
      </c>
      <c r="E36" s="30">
        <f t="shared" si="0"/>
        <v>100</v>
      </c>
      <c r="F36" s="69">
        <v>3.5625</v>
      </c>
      <c r="G36" s="64">
        <f t="shared" si="8"/>
        <v>3.5713999999999997</v>
      </c>
      <c r="H36" s="19" t="s">
        <v>70</v>
      </c>
      <c r="I36" s="19">
        <v>0</v>
      </c>
      <c r="J36" s="19">
        <v>50</v>
      </c>
      <c r="K36" s="19">
        <v>42.86</v>
      </c>
      <c r="L36" s="19">
        <v>7.14</v>
      </c>
      <c r="M36" s="58">
        <f t="shared" si="6"/>
        <v>100</v>
      </c>
      <c r="N36" s="58">
        <f t="shared" si="7"/>
        <v>50</v>
      </c>
      <c r="O36" s="17">
        <v>0</v>
      </c>
      <c r="P36" s="32">
        <v>100</v>
      </c>
      <c r="Q36" s="32">
        <v>0</v>
      </c>
      <c r="R36" s="14">
        <v>1</v>
      </c>
      <c r="S36" s="19"/>
      <c r="T36" s="44" t="s">
        <v>184</v>
      </c>
      <c r="U36" s="44" t="s">
        <v>191</v>
      </c>
      <c r="V36" s="44"/>
      <c r="W36" s="65">
        <f t="shared" si="9"/>
        <v>0</v>
      </c>
      <c r="X36" s="65">
        <f t="shared" si="10"/>
        <v>7</v>
      </c>
      <c r="Y36" s="65">
        <f t="shared" si="11"/>
        <v>6.0004</v>
      </c>
      <c r="Z36" s="65">
        <f t="shared" si="12"/>
        <v>0.9995999999999998</v>
      </c>
    </row>
    <row r="37" spans="1:26" ht="14.25">
      <c r="A37" s="61">
        <v>28</v>
      </c>
      <c r="B37" s="44" t="s">
        <v>61</v>
      </c>
      <c r="C37" s="23">
        <v>48</v>
      </c>
      <c r="D37" s="19">
        <v>30</v>
      </c>
      <c r="E37" s="30">
        <f t="shared" si="0"/>
        <v>62.5</v>
      </c>
      <c r="F37" s="69">
        <v>3.5330000000000004</v>
      </c>
      <c r="G37" s="64">
        <f t="shared" si="8"/>
        <v>3.5666999999999995</v>
      </c>
      <c r="H37" s="19" t="s">
        <v>71</v>
      </c>
      <c r="I37" s="19">
        <v>0</v>
      </c>
      <c r="J37" s="19">
        <v>53.33</v>
      </c>
      <c r="K37" s="19">
        <v>36.67</v>
      </c>
      <c r="L37" s="19">
        <v>10</v>
      </c>
      <c r="M37" s="58">
        <f t="shared" si="6"/>
        <v>100</v>
      </c>
      <c r="N37" s="58">
        <f t="shared" si="7"/>
        <v>46.67</v>
      </c>
      <c r="O37" s="17">
        <v>6.67</v>
      </c>
      <c r="P37" s="32">
        <v>93.33</v>
      </c>
      <c r="Q37" s="32">
        <v>0</v>
      </c>
      <c r="R37" s="14">
        <v>1</v>
      </c>
      <c r="S37" s="19"/>
      <c r="T37" s="44" t="s">
        <v>184</v>
      </c>
      <c r="U37" s="44" t="s">
        <v>191</v>
      </c>
      <c r="V37" s="44"/>
      <c r="W37" s="65">
        <f t="shared" si="9"/>
        <v>0</v>
      </c>
      <c r="X37" s="65">
        <f t="shared" si="10"/>
        <v>25.598399999999998</v>
      </c>
      <c r="Y37" s="65">
        <f t="shared" si="11"/>
        <v>17.6016</v>
      </c>
      <c r="Z37" s="65">
        <f t="shared" si="12"/>
        <v>4.800000000000001</v>
      </c>
    </row>
    <row r="38" spans="1:26" ht="14.25">
      <c r="A38" s="61">
        <v>29</v>
      </c>
      <c r="B38" s="44" t="s">
        <v>63</v>
      </c>
      <c r="C38" s="23">
        <v>8</v>
      </c>
      <c r="D38" s="19">
        <v>6</v>
      </c>
      <c r="E38" s="30">
        <f t="shared" si="0"/>
        <v>75</v>
      </c>
      <c r="F38" s="69">
        <v>3.8</v>
      </c>
      <c r="G38" s="64">
        <f t="shared" si="8"/>
        <v>3.8333000000000004</v>
      </c>
      <c r="H38" s="19" t="s">
        <v>70</v>
      </c>
      <c r="I38" s="19">
        <v>0</v>
      </c>
      <c r="J38" s="19">
        <v>50</v>
      </c>
      <c r="K38" s="19">
        <v>16.67</v>
      </c>
      <c r="L38" s="19">
        <v>33.33</v>
      </c>
      <c r="M38" s="58">
        <f t="shared" si="6"/>
        <v>100</v>
      </c>
      <c r="N38" s="58">
        <f t="shared" si="7"/>
        <v>50</v>
      </c>
      <c r="O38" s="17">
        <v>0</v>
      </c>
      <c r="P38" s="32">
        <v>100</v>
      </c>
      <c r="Q38" s="32">
        <v>0</v>
      </c>
      <c r="R38" s="14">
        <v>1</v>
      </c>
      <c r="S38" s="19"/>
      <c r="T38" s="44" t="s">
        <v>163</v>
      </c>
      <c r="U38" s="44" t="s">
        <v>186</v>
      </c>
      <c r="V38" s="44"/>
      <c r="W38" s="65">
        <f t="shared" si="9"/>
        <v>0</v>
      </c>
      <c r="X38" s="65">
        <f t="shared" si="10"/>
        <v>4</v>
      </c>
      <c r="Y38" s="65">
        <f t="shared" si="11"/>
        <v>1.3336000000000001</v>
      </c>
      <c r="Z38" s="65">
        <f t="shared" si="12"/>
        <v>2.6664</v>
      </c>
    </row>
    <row r="39" spans="1:26" ht="14.25">
      <c r="A39" s="61">
        <v>30</v>
      </c>
      <c r="B39" s="44" t="s">
        <v>64</v>
      </c>
      <c r="C39" s="23">
        <v>11</v>
      </c>
      <c r="D39" s="19">
        <v>6</v>
      </c>
      <c r="E39" s="30">
        <f t="shared" si="0"/>
        <v>54.54545454545454</v>
      </c>
      <c r="F39" s="69">
        <v>3.5714</v>
      </c>
      <c r="G39" s="64">
        <f t="shared" si="8"/>
        <v>3.5</v>
      </c>
      <c r="H39" s="19" t="s">
        <v>69</v>
      </c>
      <c r="I39" s="19">
        <v>0</v>
      </c>
      <c r="J39" s="19">
        <v>50</v>
      </c>
      <c r="K39" s="19">
        <v>50</v>
      </c>
      <c r="L39" s="19">
        <v>0</v>
      </c>
      <c r="M39" s="58">
        <f t="shared" si="6"/>
        <v>100</v>
      </c>
      <c r="N39" s="58">
        <f t="shared" si="7"/>
        <v>50</v>
      </c>
      <c r="O39" s="17">
        <v>0</v>
      </c>
      <c r="P39" s="32">
        <v>100</v>
      </c>
      <c r="Q39" s="32">
        <v>0</v>
      </c>
      <c r="R39" s="14">
        <v>1</v>
      </c>
      <c r="S39" s="19"/>
      <c r="T39" s="44" t="s">
        <v>163</v>
      </c>
      <c r="U39" s="44" t="s">
        <v>186</v>
      </c>
      <c r="V39" s="44"/>
      <c r="W39" s="65">
        <f t="shared" si="9"/>
        <v>0</v>
      </c>
      <c r="X39" s="65">
        <f t="shared" si="10"/>
        <v>5.5</v>
      </c>
      <c r="Y39" s="65">
        <f t="shared" si="11"/>
        <v>5.5</v>
      </c>
      <c r="Z39" s="65">
        <f t="shared" si="12"/>
        <v>0</v>
      </c>
    </row>
    <row r="40" spans="1:26" ht="14.25">
      <c r="A40" s="44">
        <v>31</v>
      </c>
      <c r="B40" s="44" t="s">
        <v>65</v>
      </c>
      <c r="C40" s="23">
        <v>4</v>
      </c>
      <c r="D40" s="19">
        <v>4</v>
      </c>
      <c r="E40" s="30">
        <f t="shared" si="0"/>
        <v>100</v>
      </c>
      <c r="F40" s="69">
        <v>3.75</v>
      </c>
      <c r="G40" s="64">
        <f t="shared" si="8"/>
        <v>4</v>
      </c>
      <c r="H40" s="19" t="s">
        <v>71</v>
      </c>
      <c r="I40" s="19">
        <v>0</v>
      </c>
      <c r="J40" s="19">
        <v>25</v>
      </c>
      <c r="K40" s="19">
        <v>50</v>
      </c>
      <c r="L40" s="19">
        <v>25</v>
      </c>
      <c r="M40" s="58">
        <f t="shared" si="6"/>
        <v>100</v>
      </c>
      <c r="N40" s="58">
        <f t="shared" si="7"/>
        <v>75</v>
      </c>
      <c r="O40" s="17">
        <v>0</v>
      </c>
      <c r="P40" s="32">
        <v>100</v>
      </c>
      <c r="Q40" s="32">
        <v>0</v>
      </c>
      <c r="R40" s="14">
        <v>1</v>
      </c>
      <c r="S40" s="19"/>
      <c r="T40" s="44" t="s">
        <v>185</v>
      </c>
      <c r="U40" s="39" t="s">
        <v>208</v>
      </c>
      <c r="V40" s="44"/>
      <c r="W40" s="65">
        <f t="shared" si="9"/>
        <v>0</v>
      </c>
      <c r="X40" s="65">
        <f t="shared" si="10"/>
        <v>1</v>
      </c>
      <c r="Y40" s="65">
        <f t="shared" si="11"/>
        <v>2</v>
      </c>
      <c r="Z40" s="65">
        <f t="shared" si="12"/>
        <v>1</v>
      </c>
    </row>
    <row r="41" spans="3:19" ht="14.25">
      <c r="C41" s="29"/>
      <c r="E41" s="29"/>
      <c r="F41" s="29"/>
      <c r="G41" s="29"/>
      <c r="H41" s="29"/>
      <c r="I41" s="29"/>
      <c r="J41" s="29"/>
      <c r="K41" s="29"/>
      <c r="L41" s="29"/>
      <c r="M41" s="29"/>
      <c r="N41" s="29"/>
      <c r="O41" s="29"/>
      <c r="P41" s="29"/>
      <c r="Q41" s="29"/>
      <c r="R41" s="29"/>
      <c r="S41" s="29"/>
    </row>
    <row r="42" spans="3:19" ht="14.25">
      <c r="C42" s="29"/>
      <c r="E42" s="29"/>
      <c r="F42" s="29"/>
      <c r="G42" s="29"/>
      <c r="H42" s="29"/>
      <c r="I42" s="29"/>
      <c r="J42" s="29"/>
      <c r="K42" s="29"/>
      <c r="L42" s="29"/>
      <c r="M42" s="29"/>
      <c r="N42" s="29"/>
      <c r="O42" s="29"/>
      <c r="P42" s="29"/>
      <c r="Q42" s="29"/>
      <c r="R42" s="29"/>
      <c r="S42" s="29"/>
    </row>
    <row r="47" spans="19:21" ht="14.25">
      <c r="S47" s="66"/>
      <c r="T47" s="66"/>
      <c r="U47" s="66"/>
    </row>
    <row r="48" spans="19:21" ht="14.25">
      <c r="S48" s="66"/>
      <c r="T48" s="66"/>
      <c r="U48" s="66"/>
    </row>
    <row r="49" spans="19:21" ht="14.25">
      <c r="S49" s="66"/>
      <c r="T49" s="67"/>
      <c r="U49" s="66"/>
    </row>
    <row r="50" spans="19:21" ht="14.25">
      <c r="S50" s="66"/>
      <c r="T50" s="66"/>
      <c r="U50" s="66"/>
    </row>
    <row r="51" spans="19:21" ht="14.25">
      <c r="S51" s="66"/>
      <c r="T51" s="66"/>
      <c r="U51" s="66"/>
    </row>
    <row r="52" spans="19:21" ht="14.25">
      <c r="S52" s="66"/>
      <c r="T52" s="66"/>
      <c r="U52" s="66"/>
    </row>
    <row r="53" spans="19:21" ht="14.25">
      <c r="S53" s="66"/>
      <c r="T53" s="66"/>
      <c r="U53" s="66"/>
    </row>
  </sheetData>
  <sheetProtection/>
  <mergeCells count="22">
    <mergeCell ref="E5:E6"/>
    <mergeCell ref="F5:F6"/>
    <mergeCell ref="W5:Z5"/>
    <mergeCell ref="G5:G6"/>
    <mergeCell ref="H5:H6"/>
    <mergeCell ref="I5:L5"/>
    <mergeCell ref="M5:M6"/>
    <mergeCell ref="N5:N6"/>
    <mergeCell ref="U5:U6"/>
    <mergeCell ref="V5:V6"/>
    <mergeCell ref="O5:Q5"/>
    <mergeCell ref="R5:R6"/>
    <mergeCell ref="A1:V1"/>
    <mergeCell ref="A2:V2"/>
    <mergeCell ref="A3:V3"/>
    <mergeCell ref="A4:V4"/>
    <mergeCell ref="A5:A6"/>
    <mergeCell ref="B5:B6"/>
    <mergeCell ref="S5:S6"/>
    <mergeCell ref="T5:T6"/>
    <mergeCell ref="C5:C6"/>
    <mergeCell ref="D5:D6"/>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Z58"/>
  <sheetViews>
    <sheetView zoomScale="70" zoomScaleNormal="70" zoomScalePageLayoutView="0" workbookViewId="0" topLeftCell="A1">
      <selection activeCell="A1" sqref="A1:V58"/>
    </sheetView>
  </sheetViews>
  <sheetFormatPr defaultColWidth="9.140625" defaultRowHeight="15"/>
  <cols>
    <col min="2" max="2" width="29.28125" style="0" customWidth="1"/>
    <col min="20" max="20" width="40.7109375" style="0" customWidth="1"/>
    <col min="21" max="21" width="34.28125" style="0" customWidth="1"/>
  </cols>
  <sheetData>
    <row r="1" spans="1:26" ht="15">
      <c r="A1" s="96" t="s">
        <v>21</v>
      </c>
      <c r="B1" s="96"/>
      <c r="C1" s="96"/>
      <c r="D1" s="96"/>
      <c r="E1" s="96"/>
      <c r="F1" s="96"/>
      <c r="G1" s="96"/>
      <c r="H1" s="96"/>
      <c r="I1" s="96"/>
      <c r="J1" s="96"/>
      <c r="K1" s="96"/>
      <c r="L1" s="96"/>
      <c r="M1" s="96"/>
      <c r="N1" s="96"/>
      <c r="O1" s="96"/>
      <c r="P1" s="96"/>
      <c r="Q1" s="96"/>
      <c r="R1" s="96"/>
      <c r="S1" s="96"/>
      <c r="T1" s="96"/>
      <c r="U1" s="96"/>
      <c r="V1" s="96"/>
      <c r="W1" s="1"/>
      <c r="X1" s="1"/>
      <c r="Y1" s="1"/>
      <c r="Z1" s="1"/>
    </row>
    <row r="2" spans="1:26" ht="22.5">
      <c r="A2" s="102" t="s">
        <v>23</v>
      </c>
      <c r="B2" s="102"/>
      <c r="C2" s="102"/>
      <c r="D2" s="102"/>
      <c r="E2" s="102"/>
      <c r="F2" s="102"/>
      <c r="G2" s="102"/>
      <c r="H2" s="102"/>
      <c r="I2" s="102"/>
      <c r="J2" s="102"/>
      <c r="K2" s="102"/>
      <c r="L2" s="102"/>
      <c r="M2" s="102"/>
      <c r="N2" s="102"/>
      <c r="O2" s="102"/>
      <c r="P2" s="102"/>
      <c r="Q2" s="102"/>
      <c r="R2" s="102"/>
      <c r="S2" s="102"/>
      <c r="T2" s="102"/>
      <c r="U2" s="102"/>
      <c r="V2" s="102"/>
      <c r="W2" s="3"/>
      <c r="X2" s="3"/>
      <c r="Y2" s="3"/>
      <c r="Z2" s="3"/>
    </row>
    <row r="3" spans="1:26" ht="22.5">
      <c r="A3" s="103" t="s">
        <v>160</v>
      </c>
      <c r="B3" s="103"/>
      <c r="C3" s="103"/>
      <c r="D3" s="103"/>
      <c r="E3" s="103"/>
      <c r="F3" s="103"/>
      <c r="G3" s="103"/>
      <c r="H3" s="103"/>
      <c r="I3" s="103"/>
      <c r="J3" s="103"/>
      <c r="K3" s="103"/>
      <c r="L3" s="103"/>
      <c r="M3" s="103"/>
      <c r="N3" s="103"/>
      <c r="O3" s="103"/>
      <c r="P3" s="103"/>
      <c r="Q3" s="103"/>
      <c r="R3" s="103"/>
      <c r="S3" s="103"/>
      <c r="T3" s="103"/>
      <c r="U3" s="103"/>
      <c r="V3" s="103"/>
      <c r="W3" s="3"/>
      <c r="X3" s="3"/>
      <c r="Y3" s="3"/>
      <c r="Z3" s="3"/>
    </row>
    <row r="4" spans="1:26" ht="22.5">
      <c r="A4" s="104" t="s">
        <v>33</v>
      </c>
      <c r="B4" s="105"/>
      <c r="C4" s="105"/>
      <c r="D4" s="105"/>
      <c r="E4" s="105"/>
      <c r="F4" s="105"/>
      <c r="G4" s="105"/>
      <c r="H4" s="105"/>
      <c r="I4" s="105"/>
      <c r="J4" s="105"/>
      <c r="K4" s="105"/>
      <c r="L4" s="105"/>
      <c r="M4" s="105"/>
      <c r="N4" s="105"/>
      <c r="O4" s="105"/>
      <c r="P4" s="105"/>
      <c r="Q4" s="105"/>
      <c r="R4" s="105"/>
      <c r="S4" s="105"/>
      <c r="T4" s="105"/>
      <c r="U4" s="105"/>
      <c r="V4" s="105"/>
      <c r="W4" s="3"/>
      <c r="X4" s="3"/>
      <c r="Y4" s="3"/>
      <c r="Z4" s="3"/>
    </row>
    <row r="5" spans="1:26" ht="14.25">
      <c r="A5" s="96" t="s">
        <v>0</v>
      </c>
      <c r="B5" s="117" t="s">
        <v>28</v>
      </c>
      <c r="C5" s="117" t="s">
        <v>9</v>
      </c>
      <c r="D5" s="117" t="s">
        <v>4</v>
      </c>
      <c r="E5" s="117" t="s">
        <v>12</v>
      </c>
      <c r="F5" s="117" t="s">
        <v>261</v>
      </c>
      <c r="G5" s="117" t="s">
        <v>262</v>
      </c>
      <c r="H5" s="118" t="s">
        <v>17</v>
      </c>
      <c r="I5" s="119" t="s">
        <v>13</v>
      </c>
      <c r="J5" s="119"/>
      <c r="K5" s="119"/>
      <c r="L5" s="119"/>
      <c r="M5" s="117" t="s">
        <v>10</v>
      </c>
      <c r="N5" s="117" t="s">
        <v>11</v>
      </c>
      <c r="O5" s="118" t="s">
        <v>16</v>
      </c>
      <c r="P5" s="118"/>
      <c r="Q5" s="118"/>
      <c r="R5" s="120" t="s">
        <v>263</v>
      </c>
      <c r="S5" s="120" t="s">
        <v>18</v>
      </c>
      <c r="T5" s="121" t="s">
        <v>14</v>
      </c>
      <c r="U5" s="122" t="s">
        <v>15</v>
      </c>
      <c r="V5" s="123" t="s">
        <v>25</v>
      </c>
      <c r="W5" s="76" t="s">
        <v>26</v>
      </c>
      <c r="X5" s="76"/>
      <c r="Y5" s="76"/>
      <c r="Z5" s="76"/>
    </row>
    <row r="6" spans="1:26" ht="75">
      <c r="A6" s="96"/>
      <c r="B6" s="117"/>
      <c r="C6" s="117"/>
      <c r="D6" s="117"/>
      <c r="E6" s="117"/>
      <c r="F6" s="117"/>
      <c r="G6" s="117"/>
      <c r="H6" s="96"/>
      <c r="I6" s="124" t="s">
        <v>5</v>
      </c>
      <c r="J6" s="124" t="s">
        <v>6</v>
      </c>
      <c r="K6" s="124" t="s">
        <v>7</v>
      </c>
      <c r="L6" s="124" t="s">
        <v>8</v>
      </c>
      <c r="M6" s="117"/>
      <c r="N6" s="117"/>
      <c r="O6" s="125" t="s">
        <v>2</v>
      </c>
      <c r="P6" s="125" t="s">
        <v>1</v>
      </c>
      <c r="Q6" s="125" t="s">
        <v>3</v>
      </c>
      <c r="R6" s="120"/>
      <c r="S6" s="120"/>
      <c r="T6" s="126"/>
      <c r="U6" s="127"/>
      <c r="V6" s="123"/>
      <c r="W6" s="63" t="s">
        <v>5</v>
      </c>
      <c r="X6" s="63" t="s">
        <v>6</v>
      </c>
      <c r="Y6" s="63" t="s">
        <v>7</v>
      </c>
      <c r="Z6" s="63" t="s">
        <v>8</v>
      </c>
    </row>
    <row r="7" spans="1:26" ht="14.25">
      <c r="A7" s="114"/>
      <c r="B7" s="72" t="s">
        <v>118</v>
      </c>
      <c r="C7" s="128"/>
      <c r="D7" s="115">
        <v>1351776</v>
      </c>
      <c r="E7" s="129" t="e">
        <f>D7/C7*100</f>
        <v>#DIV/0!</v>
      </c>
      <c r="F7" s="116">
        <v>3.3746</v>
      </c>
      <c r="G7" s="129">
        <f>(W7*2+X7*3+Y7*4+Z7*5)/D7</f>
        <v>3.2941000000000003</v>
      </c>
      <c r="H7" s="71" t="s">
        <v>69</v>
      </c>
      <c r="I7" s="115">
        <v>9.16</v>
      </c>
      <c r="J7" s="115">
        <v>56.45</v>
      </c>
      <c r="K7" s="115">
        <v>30.21</v>
      </c>
      <c r="L7" s="115">
        <v>4.18</v>
      </c>
      <c r="M7" s="130">
        <f>100-I7</f>
        <v>90.84</v>
      </c>
      <c r="N7" s="130">
        <f>K7+L7</f>
        <v>34.39</v>
      </c>
      <c r="O7" s="131"/>
      <c r="P7" s="132"/>
      <c r="Q7" s="132"/>
      <c r="R7" s="133"/>
      <c r="S7" s="133"/>
      <c r="T7" s="114" t="s">
        <v>211</v>
      </c>
      <c r="U7" s="72" t="s">
        <v>236</v>
      </c>
      <c r="V7" s="134"/>
      <c r="W7" s="21">
        <f>I7/100*D7</f>
        <v>123822.6816</v>
      </c>
      <c r="X7" s="21">
        <f>J7/100*D7</f>
        <v>763077.552</v>
      </c>
      <c r="Y7" s="21">
        <f>K7/100*D7</f>
        <v>408371.52960000007</v>
      </c>
      <c r="Z7" s="21">
        <f>L7/100*D7</f>
        <v>56504.2368</v>
      </c>
    </row>
    <row r="8" spans="1:26" ht="14.25">
      <c r="A8" s="114"/>
      <c r="B8" s="72" t="s">
        <v>119</v>
      </c>
      <c r="C8" s="71"/>
      <c r="D8" s="115">
        <v>42868</v>
      </c>
      <c r="E8" s="129" t="e">
        <f>D8/C8*100</f>
        <v>#DIV/0!</v>
      </c>
      <c r="F8" s="116">
        <v>3.4886</v>
      </c>
      <c r="G8" s="129">
        <f>(W8*2+X8*3+Y8*4+Z8*5)/D8</f>
        <v>3.403</v>
      </c>
      <c r="H8" s="135" t="s">
        <v>69</v>
      </c>
      <c r="I8" s="115">
        <v>5.78</v>
      </c>
      <c r="J8" s="115">
        <v>53.21</v>
      </c>
      <c r="K8" s="115">
        <v>35.89</v>
      </c>
      <c r="L8" s="115">
        <v>5.11</v>
      </c>
      <c r="M8" s="130">
        <f>100-I8</f>
        <v>94.22</v>
      </c>
      <c r="N8" s="130">
        <f>K8+L8</f>
        <v>41</v>
      </c>
      <c r="O8" s="136">
        <v>24.98</v>
      </c>
      <c r="P8" s="71">
        <v>70.4</v>
      </c>
      <c r="Q8" s="71">
        <v>4.62</v>
      </c>
      <c r="R8" s="131"/>
      <c r="S8" s="131"/>
      <c r="T8" s="114" t="s">
        <v>211</v>
      </c>
      <c r="U8" s="72" t="s">
        <v>236</v>
      </c>
      <c r="V8" s="134"/>
      <c r="W8" s="21">
        <f>I8/100*D8</f>
        <v>2477.7704000000003</v>
      </c>
      <c r="X8" s="21">
        <f>J8/100*D8</f>
        <v>22810.0628</v>
      </c>
      <c r="Y8" s="21">
        <f>K8/100*D8</f>
        <v>15385.3252</v>
      </c>
      <c r="Z8" s="21">
        <f>L8/100*D8</f>
        <v>2190.5548000000003</v>
      </c>
    </row>
    <row r="9" spans="1:26" ht="14.25">
      <c r="A9" s="114"/>
      <c r="B9" s="72" t="s">
        <v>120</v>
      </c>
      <c r="C9" s="71"/>
      <c r="D9" s="115">
        <v>886</v>
      </c>
      <c r="E9" s="129" t="e">
        <f>D9/C9*100</f>
        <v>#DIV/0!</v>
      </c>
      <c r="F9" s="116">
        <v>3.6584999999999996</v>
      </c>
      <c r="G9" s="129">
        <f>(W9*2+X9*3+Y9*4+Z9*5)/D9</f>
        <v>3.5374</v>
      </c>
      <c r="H9" s="135" t="s">
        <v>69</v>
      </c>
      <c r="I9" s="115">
        <v>0.56</v>
      </c>
      <c r="J9" s="115">
        <v>53.61</v>
      </c>
      <c r="K9" s="115">
        <v>37.36</v>
      </c>
      <c r="L9" s="115">
        <v>8.47</v>
      </c>
      <c r="M9" s="130">
        <f>100-I9</f>
        <v>99.44</v>
      </c>
      <c r="N9" s="130">
        <f>K9+L9</f>
        <v>45.83</v>
      </c>
      <c r="O9" s="136">
        <v>9.03</v>
      </c>
      <c r="P9" s="71">
        <v>89.05</v>
      </c>
      <c r="Q9" s="71">
        <v>1.92</v>
      </c>
      <c r="R9" s="131">
        <v>32</v>
      </c>
      <c r="S9" s="131"/>
      <c r="T9" s="114" t="s">
        <v>211</v>
      </c>
      <c r="U9" s="72" t="s">
        <v>236</v>
      </c>
      <c r="V9" s="134"/>
      <c r="W9" s="21">
        <f>I9/100*D9</f>
        <v>4.961600000000001</v>
      </c>
      <c r="X9" s="21">
        <f>J9/100*D9</f>
        <v>474.9846</v>
      </c>
      <c r="Y9" s="21">
        <f>K9/100*D9</f>
        <v>331.0096</v>
      </c>
      <c r="Z9" s="21">
        <f>L9/100*D9</f>
        <v>75.0442</v>
      </c>
    </row>
    <row r="10" spans="1:26" ht="14.25">
      <c r="A10" s="71">
        <v>1</v>
      </c>
      <c r="B10" s="72" t="s">
        <v>27</v>
      </c>
      <c r="C10" s="71">
        <v>166</v>
      </c>
      <c r="D10" s="115">
        <v>143</v>
      </c>
      <c r="E10" s="129">
        <f>D10/C10*100</f>
        <v>86.14457831325302</v>
      </c>
      <c r="F10" s="116">
        <v>3.6433</v>
      </c>
      <c r="G10" s="129">
        <f>(W10*2+X10*3+Y10*4+Z10*5)/D10</f>
        <v>3.3427000000000002</v>
      </c>
      <c r="H10" s="135" t="s">
        <v>69</v>
      </c>
      <c r="I10" s="115">
        <v>2.1</v>
      </c>
      <c r="J10" s="115">
        <v>65.73</v>
      </c>
      <c r="K10" s="115">
        <v>27.97</v>
      </c>
      <c r="L10" s="115">
        <v>4.2</v>
      </c>
      <c r="M10" s="130">
        <f>100-I10</f>
        <v>97.9</v>
      </c>
      <c r="N10" s="130">
        <f>K10+L10</f>
        <v>32.17</v>
      </c>
      <c r="O10" s="136">
        <v>16.78</v>
      </c>
      <c r="P10" s="71">
        <v>82.52</v>
      </c>
      <c r="Q10" s="71">
        <v>0.7</v>
      </c>
      <c r="R10" s="131">
        <v>1</v>
      </c>
      <c r="S10" s="131"/>
      <c r="T10" s="114" t="s">
        <v>212</v>
      </c>
      <c r="U10" s="72" t="s">
        <v>237</v>
      </c>
      <c r="V10" s="134"/>
      <c r="W10" s="21">
        <f>I10/100*D10</f>
        <v>3.003</v>
      </c>
      <c r="X10" s="21">
        <f>J10/100*D10</f>
        <v>93.9939</v>
      </c>
      <c r="Y10" s="21">
        <f>K10/100*D10</f>
        <v>39.9971</v>
      </c>
      <c r="Z10" s="21">
        <f>L10/100*D10</f>
        <v>6.006</v>
      </c>
    </row>
    <row r="11" spans="1:26" ht="14.25">
      <c r="A11" s="71">
        <v>2</v>
      </c>
      <c r="B11" s="72" t="s">
        <v>35</v>
      </c>
      <c r="C11" s="71">
        <v>91</v>
      </c>
      <c r="D11" s="115">
        <v>86</v>
      </c>
      <c r="E11" s="129">
        <f>D11/C11*100</f>
        <v>94.5054945054945</v>
      </c>
      <c r="F11" s="116">
        <v>3.4204999999999997</v>
      </c>
      <c r="G11" s="129">
        <f>(W11*2+X11*3+Y11*4+Z11*5)/D11</f>
        <v>3.4419</v>
      </c>
      <c r="H11" s="135" t="s">
        <v>70</v>
      </c>
      <c r="I11" s="115">
        <v>0</v>
      </c>
      <c r="J11" s="115">
        <v>62.79</v>
      </c>
      <c r="K11" s="115">
        <v>30.23</v>
      </c>
      <c r="L11" s="115">
        <v>6.98</v>
      </c>
      <c r="M11" s="130">
        <f>100-I11</f>
        <v>100</v>
      </c>
      <c r="N11" s="130">
        <f>K11+L11</f>
        <v>37.21</v>
      </c>
      <c r="O11" s="136">
        <v>2.33</v>
      </c>
      <c r="P11" s="71">
        <v>97.67</v>
      </c>
      <c r="Q11" s="71">
        <v>0</v>
      </c>
      <c r="R11" s="131">
        <v>1</v>
      </c>
      <c r="S11" s="131"/>
      <c r="T11" s="114" t="s">
        <v>213</v>
      </c>
      <c r="U11" s="72" t="s">
        <v>238</v>
      </c>
      <c r="V11" s="134"/>
      <c r="W11" s="21">
        <f>I11/100*D11</f>
        <v>0</v>
      </c>
      <c r="X11" s="21">
        <f>J11/100*D11</f>
        <v>53.9994</v>
      </c>
      <c r="Y11" s="21">
        <f>K11/100*D11</f>
        <v>25.9978</v>
      </c>
      <c r="Z11" s="21">
        <f>L11/100*D11</f>
        <v>6.0028</v>
      </c>
    </row>
    <row r="12" spans="1:26" ht="14.25">
      <c r="A12" s="71">
        <v>3</v>
      </c>
      <c r="B12" s="72" t="s">
        <v>36</v>
      </c>
      <c r="C12" s="114">
        <v>10</v>
      </c>
      <c r="D12" s="115">
        <v>9</v>
      </c>
      <c r="E12" s="129">
        <f aca="true" t="shared" si="0" ref="E12:E40">D12/C12*100</f>
        <v>90</v>
      </c>
      <c r="F12" s="116">
        <v>3.375</v>
      </c>
      <c r="G12" s="129">
        <f aca="true" t="shared" si="1" ref="G12:G40">(W12*2+X12*3+Y12*4+Z12*5)/D12</f>
        <v>3.2222</v>
      </c>
      <c r="H12" s="114" t="s">
        <v>69</v>
      </c>
      <c r="I12" s="115">
        <v>0</v>
      </c>
      <c r="J12" s="115">
        <v>77.78</v>
      </c>
      <c r="K12" s="115">
        <v>22.22</v>
      </c>
      <c r="L12" s="115">
        <v>0</v>
      </c>
      <c r="M12" s="130">
        <f aca="true" t="shared" si="2" ref="M12:M40">100-I12</f>
        <v>100</v>
      </c>
      <c r="N12" s="130">
        <f aca="true" t="shared" si="3" ref="N12:N40">K12+L12</f>
        <v>22.22</v>
      </c>
      <c r="O12" s="136">
        <v>0</v>
      </c>
      <c r="P12" s="137">
        <v>100</v>
      </c>
      <c r="Q12" s="137">
        <v>0</v>
      </c>
      <c r="R12" s="131">
        <v>1</v>
      </c>
      <c r="S12" s="114"/>
      <c r="T12" s="114" t="s">
        <v>214</v>
      </c>
      <c r="U12" s="73" t="s">
        <v>239</v>
      </c>
      <c r="V12" s="114"/>
      <c r="W12" s="21">
        <f aca="true" t="shared" si="4" ref="W12:W40">I12/100*D12</f>
        <v>0</v>
      </c>
      <c r="X12" s="21">
        <f aca="true" t="shared" si="5" ref="X12:X40">J12/100*D12</f>
        <v>7.0002</v>
      </c>
      <c r="Y12" s="21">
        <f aca="true" t="shared" si="6" ref="Y12:Y40">K12/100*D12</f>
        <v>1.9997999999999998</v>
      </c>
      <c r="Z12" s="21">
        <f aca="true" t="shared" si="7" ref="Z12:Z40">L12/100*D12</f>
        <v>0</v>
      </c>
    </row>
    <row r="13" spans="1:26" ht="14.25">
      <c r="A13" s="115">
        <v>4</v>
      </c>
      <c r="B13" s="72" t="s">
        <v>37</v>
      </c>
      <c r="C13" s="114">
        <v>18</v>
      </c>
      <c r="D13" s="115">
        <v>15</v>
      </c>
      <c r="E13" s="129">
        <f t="shared" si="0"/>
        <v>83.33333333333334</v>
      </c>
      <c r="F13" s="116">
        <v>3.5713999999999997</v>
      </c>
      <c r="G13" s="129">
        <f t="shared" si="1"/>
        <v>3.5332999999999997</v>
      </c>
      <c r="H13" s="114" t="s">
        <v>69</v>
      </c>
      <c r="I13" s="115">
        <v>0</v>
      </c>
      <c r="J13" s="115">
        <v>46.67</v>
      </c>
      <c r="K13" s="115">
        <v>53.33</v>
      </c>
      <c r="L13" s="115">
        <v>0</v>
      </c>
      <c r="M13" s="130">
        <f t="shared" si="2"/>
        <v>100</v>
      </c>
      <c r="N13" s="130">
        <f t="shared" si="3"/>
        <v>53.33</v>
      </c>
      <c r="O13" s="136">
        <v>0</v>
      </c>
      <c r="P13" s="137">
        <v>100</v>
      </c>
      <c r="Q13" s="137">
        <v>0</v>
      </c>
      <c r="R13" s="131">
        <v>1</v>
      </c>
      <c r="S13" s="114"/>
      <c r="T13" s="114" t="s">
        <v>215</v>
      </c>
      <c r="U13" s="73" t="s">
        <v>260</v>
      </c>
      <c r="V13" s="114"/>
      <c r="W13" s="21">
        <f t="shared" si="4"/>
        <v>0</v>
      </c>
      <c r="X13" s="21">
        <f t="shared" si="5"/>
        <v>7.0005</v>
      </c>
      <c r="Y13" s="21">
        <f t="shared" si="6"/>
        <v>7.9995</v>
      </c>
      <c r="Z13" s="21">
        <f t="shared" si="7"/>
        <v>0</v>
      </c>
    </row>
    <row r="14" spans="1:26" ht="14.25">
      <c r="A14" s="115">
        <v>5</v>
      </c>
      <c r="B14" s="72" t="s">
        <v>38</v>
      </c>
      <c r="C14" s="114">
        <v>94</v>
      </c>
      <c r="D14" s="115">
        <v>87</v>
      </c>
      <c r="E14" s="129">
        <f t="shared" si="0"/>
        <v>92.5531914893617</v>
      </c>
      <c r="F14" s="116">
        <v>3.49</v>
      </c>
      <c r="G14" s="129">
        <f t="shared" si="1"/>
        <v>3.3563999999999994</v>
      </c>
      <c r="H14" s="114" t="s">
        <v>69</v>
      </c>
      <c r="I14" s="115">
        <v>0</v>
      </c>
      <c r="J14" s="115">
        <v>70.11</v>
      </c>
      <c r="K14" s="115">
        <v>24.14</v>
      </c>
      <c r="L14" s="115">
        <v>5.75</v>
      </c>
      <c r="M14" s="130">
        <f t="shared" si="2"/>
        <v>100</v>
      </c>
      <c r="N14" s="130">
        <f t="shared" si="3"/>
        <v>29.89</v>
      </c>
      <c r="O14" s="136">
        <v>21.84</v>
      </c>
      <c r="P14" s="137">
        <v>73.56</v>
      </c>
      <c r="Q14" s="137">
        <v>4.6</v>
      </c>
      <c r="R14" s="131">
        <v>1</v>
      </c>
      <c r="S14" s="114"/>
      <c r="T14" s="114" t="s">
        <v>216</v>
      </c>
      <c r="U14" s="73" t="s">
        <v>240</v>
      </c>
      <c r="V14" s="114"/>
      <c r="W14" s="21">
        <f t="shared" si="4"/>
        <v>0</v>
      </c>
      <c r="X14" s="21">
        <f t="shared" si="5"/>
        <v>60.99569999999999</v>
      </c>
      <c r="Y14" s="21">
        <f t="shared" si="6"/>
        <v>21.0018</v>
      </c>
      <c r="Z14" s="21">
        <f t="shared" si="7"/>
        <v>5.0025</v>
      </c>
    </row>
    <row r="15" spans="1:26" ht="14.25">
      <c r="A15" s="115">
        <v>6</v>
      </c>
      <c r="B15" s="72" t="s">
        <v>39</v>
      </c>
      <c r="C15" s="114">
        <v>10</v>
      </c>
      <c r="D15" s="115">
        <v>9</v>
      </c>
      <c r="E15" s="129">
        <f t="shared" si="0"/>
        <v>90</v>
      </c>
      <c r="F15" s="116">
        <v>3.6666999999999996</v>
      </c>
      <c r="G15" s="129">
        <f t="shared" si="1"/>
        <v>3.4444</v>
      </c>
      <c r="H15" s="114" t="s">
        <v>69</v>
      </c>
      <c r="I15" s="115">
        <v>0</v>
      </c>
      <c r="J15" s="115">
        <v>77.78</v>
      </c>
      <c r="K15" s="115">
        <v>0</v>
      </c>
      <c r="L15" s="115">
        <v>22.22</v>
      </c>
      <c r="M15" s="130">
        <f t="shared" si="2"/>
        <v>100</v>
      </c>
      <c r="N15" s="130">
        <f t="shared" si="3"/>
        <v>22.22</v>
      </c>
      <c r="O15" s="136">
        <v>11.11</v>
      </c>
      <c r="P15" s="137">
        <v>66.67</v>
      </c>
      <c r="Q15" s="137">
        <v>22.22</v>
      </c>
      <c r="R15" s="131">
        <v>1</v>
      </c>
      <c r="S15" s="114"/>
      <c r="T15" s="114" t="s">
        <v>217</v>
      </c>
      <c r="U15" s="72" t="s">
        <v>241</v>
      </c>
      <c r="V15" s="114"/>
      <c r="W15" s="21">
        <f t="shared" si="4"/>
        <v>0</v>
      </c>
      <c r="X15" s="21">
        <f t="shared" si="5"/>
        <v>7.0002</v>
      </c>
      <c r="Y15" s="21">
        <f t="shared" si="6"/>
        <v>0</v>
      </c>
      <c r="Z15" s="21">
        <f t="shared" si="7"/>
        <v>1.9997999999999998</v>
      </c>
    </row>
    <row r="16" spans="1:26" ht="14.25">
      <c r="A16" s="115">
        <v>7</v>
      </c>
      <c r="B16" s="72" t="s">
        <v>40</v>
      </c>
      <c r="C16" s="114">
        <v>22</v>
      </c>
      <c r="D16" s="115">
        <v>24</v>
      </c>
      <c r="E16" s="129">
        <f t="shared" si="0"/>
        <v>109.09090909090908</v>
      </c>
      <c r="F16" s="116">
        <v>3.647</v>
      </c>
      <c r="G16" s="129">
        <f t="shared" si="1"/>
        <v>3.4583999999999997</v>
      </c>
      <c r="H16" s="114" t="s">
        <v>69</v>
      </c>
      <c r="I16" s="115">
        <v>0</v>
      </c>
      <c r="J16" s="115">
        <v>58.33</v>
      </c>
      <c r="K16" s="115">
        <v>37.5</v>
      </c>
      <c r="L16" s="115">
        <v>4.17</v>
      </c>
      <c r="M16" s="130">
        <f t="shared" si="2"/>
        <v>100</v>
      </c>
      <c r="N16" s="130">
        <f t="shared" si="3"/>
        <v>41.67</v>
      </c>
      <c r="O16" s="136">
        <v>4.17</v>
      </c>
      <c r="P16" s="137">
        <v>87.5</v>
      </c>
      <c r="Q16" s="137">
        <v>8.33</v>
      </c>
      <c r="R16" s="131">
        <v>1</v>
      </c>
      <c r="S16" s="114"/>
      <c r="T16" s="114" t="s">
        <v>218</v>
      </c>
      <c r="U16" s="73" t="s">
        <v>242</v>
      </c>
      <c r="V16" s="114"/>
      <c r="W16" s="21">
        <f t="shared" si="4"/>
        <v>0</v>
      </c>
      <c r="X16" s="21">
        <f t="shared" si="5"/>
        <v>13.999199999999998</v>
      </c>
      <c r="Y16" s="21">
        <f t="shared" si="6"/>
        <v>9</v>
      </c>
      <c r="Z16" s="21">
        <f t="shared" si="7"/>
        <v>1.0008</v>
      </c>
    </row>
    <row r="17" spans="1:26" ht="14.25">
      <c r="A17" s="115">
        <v>8</v>
      </c>
      <c r="B17" s="72" t="s">
        <v>41</v>
      </c>
      <c r="C17" s="114">
        <v>74</v>
      </c>
      <c r="D17" s="115">
        <v>68</v>
      </c>
      <c r="E17" s="129">
        <f t="shared" si="0"/>
        <v>91.8918918918919</v>
      </c>
      <c r="F17" s="116">
        <v>3.6432</v>
      </c>
      <c r="G17" s="129">
        <f t="shared" si="1"/>
        <v>3.6907999999999994</v>
      </c>
      <c r="H17" s="114" t="s">
        <v>71</v>
      </c>
      <c r="I17" s="115">
        <v>1.47</v>
      </c>
      <c r="J17" s="115">
        <v>32.35</v>
      </c>
      <c r="K17" s="115">
        <v>61.76</v>
      </c>
      <c r="L17" s="115">
        <v>4.41</v>
      </c>
      <c r="M17" s="130">
        <f t="shared" si="2"/>
        <v>98.53</v>
      </c>
      <c r="N17" s="130">
        <f t="shared" si="3"/>
        <v>66.17</v>
      </c>
      <c r="O17" s="136">
        <v>7.35</v>
      </c>
      <c r="P17" s="137">
        <v>89.71</v>
      </c>
      <c r="Q17" s="137">
        <v>2.04</v>
      </c>
      <c r="R17" s="131">
        <v>1</v>
      </c>
      <c r="S17" s="114"/>
      <c r="T17" s="114" t="s">
        <v>219</v>
      </c>
      <c r="U17" s="72" t="s">
        <v>243</v>
      </c>
      <c r="V17" s="114"/>
      <c r="W17" s="21">
        <f t="shared" si="4"/>
        <v>0.9995999999999999</v>
      </c>
      <c r="X17" s="21">
        <f t="shared" si="5"/>
        <v>21.998</v>
      </c>
      <c r="Y17" s="21">
        <f t="shared" si="6"/>
        <v>41.99679999999999</v>
      </c>
      <c r="Z17" s="21">
        <f t="shared" si="7"/>
        <v>2.9988</v>
      </c>
    </row>
    <row r="18" spans="1:26" ht="14.25">
      <c r="A18" s="115">
        <v>9</v>
      </c>
      <c r="B18" s="72" t="s">
        <v>42</v>
      </c>
      <c r="C18" s="114">
        <v>15</v>
      </c>
      <c r="D18" s="115">
        <v>12</v>
      </c>
      <c r="E18" s="129">
        <f t="shared" si="0"/>
        <v>80</v>
      </c>
      <c r="F18" s="116">
        <v>3.75</v>
      </c>
      <c r="G18" s="129">
        <f t="shared" si="1"/>
        <v>3.75</v>
      </c>
      <c r="H18" s="114" t="s">
        <v>70</v>
      </c>
      <c r="I18" s="115">
        <v>0</v>
      </c>
      <c r="J18" s="115">
        <v>50</v>
      </c>
      <c r="K18" s="115">
        <v>25</v>
      </c>
      <c r="L18" s="115">
        <v>25</v>
      </c>
      <c r="M18" s="130">
        <f t="shared" si="2"/>
        <v>100</v>
      </c>
      <c r="N18" s="130">
        <f t="shared" si="3"/>
        <v>50</v>
      </c>
      <c r="O18" s="136">
        <v>8.33</v>
      </c>
      <c r="P18" s="137">
        <v>91.67</v>
      </c>
      <c r="Q18" s="137">
        <v>0</v>
      </c>
      <c r="R18" s="131">
        <v>1</v>
      </c>
      <c r="S18" s="114"/>
      <c r="T18" s="114" t="s">
        <v>220</v>
      </c>
      <c r="U18" s="72" t="s">
        <v>244</v>
      </c>
      <c r="V18" s="114"/>
      <c r="W18" s="21">
        <f t="shared" si="4"/>
        <v>0</v>
      </c>
      <c r="X18" s="21">
        <f t="shared" si="5"/>
        <v>6</v>
      </c>
      <c r="Y18" s="21">
        <f t="shared" si="6"/>
        <v>3</v>
      </c>
      <c r="Z18" s="21">
        <f t="shared" si="7"/>
        <v>3</v>
      </c>
    </row>
    <row r="19" spans="1:26" ht="14.25">
      <c r="A19" s="115">
        <v>10</v>
      </c>
      <c r="B19" s="72" t="s">
        <v>43</v>
      </c>
      <c r="C19" s="114">
        <v>67</v>
      </c>
      <c r="D19" s="115">
        <v>51</v>
      </c>
      <c r="E19" s="129">
        <f t="shared" si="0"/>
        <v>76.11940298507463</v>
      </c>
      <c r="F19" s="116">
        <v>3.5574</v>
      </c>
      <c r="G19" s="129">
        <f t="shared" si="1"/>
        <v>3.4898</v>
      </c>
      <c r="H19" s="114" t="s">
        <v>69</v>
      </c>
      <c r="I19" s="115">
        <v>0</v>
      </c>
      <c r="J19" s="115">
        <v>56.86</v>
      </c>
      <c r="K19" s="115">
        <v>37.25</v>
      </c>
      <c r="L19" s="115">
        <v>5.88</v>
      </c>
      <c r="M19" s="130">
        <f t="shared" si="2"/>
        <v>100</v>
      </c>
      <c r="N19" s="130">
        <f t="shared" si="3"/>
        <v>43.13</v>
      </c>
      <c r="O19" s="136">
        <v>0</v>
      </c>
      <c r="P19" s="137">
        <v>100</v>
      </c>
      <c r="Q19" s="137">
        <v>0</v>
      </c>
      <c r="R19" s="131">
        <v>1</v>
      </c>
      <c r="S19" s="114"/>
      <c r="T19" s="114" t="s">
        <v>221</v>
      </c>
      <c r="U19" s="73" t="s">
        <v>245</v>
      </c>
      <c r="V19" s="114"/>
      <c r="W19" s="21">
        <f t="shared" si="4"/>
        <v>0</v>
      </c>
      <c r="X19" s="21">
        <f t="shared" si="5"/>
        <v>28.9986</v>
      </c>
      <c r="Y19" s="21">
        <f t="shared" si="6"/>
        <v>18.9975</v>
      </c>
      <c r="Z19" s="21">
        <f t="shared" si="7"/>
        <v>2.9987999999999997</v>
      </c>
    </row>
    <row r="20" spans="1:26" ht="14.25">
      <c r="A20" s="115">
        <v>11</v>
      </c>
      <c r="B20" s="72" t="s">
        <v>44</v>
      </c>
      <c r="C20" s="114">
        <v>94</v>
      </c>
      <c r="D20" s="115">
        <v>82</v>
      </c>
      <c r="E20" s="129">
        <f t="shared" si="0"/>
        <v>87.2340425531915</v>
      </c>
      <c r="F20" s="116">
        <v>3.8941</v>
      </c>
      <c r="G20" s="129">
        <f t="shared" si="1"/>
        <v>3.6220000000000003</v>
      </c>
      <c r="H20" s="114" t="s">
        <v>69</v>
      </c>
      <c r="I20" s="115">
        <v>0</v>
      </c>
      <c r="J20" s="115">
        <v>47.56</v>
      </c>
      <c r="K20" s="115">
        <v>42.68</v>
      </c>
      <c r="L20" s="115">
        <v>9.76</v>
      </c>
      <c r="M20" s="130">
        <f t="shared" si="2"/>
        <v>100</v>
      </c>
      <c r="N20" s="130">
        <f t="shared" si="3"/>
        <v>52.44</v>
      </c>
      <c r="O20" s="136">
        <v>3.66</v>
      </c>
      <c r="P20" s="137">
        <v>96.34</v>
      </c>
      <c r="Q20" s="137">
        <v>0</v>
      </c>
      <c r="R20" s="131">
        <v>1</v>
      </c>
      <c r="S20" s="114"/>
      <c r="T20" s="114" t="s">
        <v>211</v>
      </c>
      <c r="U20" s="72" t="s">
        <v>236</v>
      </c>
      <c r="V20" s="114"/>
      <c r="W20" s="21">
        <f t="shared" si="4"/>
        <v>0</v>
      </c>
      <c r="X20" s="21">
        <f t="shared" si="5"/>
        <v>38.9992</v>
      </c>
      <c r="Y20" s="21">
        <f t="shared" si="6"/>
        <v>34.9976</v>
      </c>
      <c r="Z20" s="21">
        <f t="shared" si="7"/>
        <v>8.0032</v>
      </c>
    </row>
    <row r="21" spans="1:26" ht="14.25">
      <c r="A21" s="115">
        <v>12</v>
      </c>
      <c r="B21" s="72" t="s">
        <v>45</v>
      </c>
      <c r="C21" s="114">
        <v>81</v>
      </c>
      <c r="D21" s="115">
        <v>72</v>
      </c>
      <c r="E21" s="129">
        <f t="shared" si="0"/>
        <v>88.88888888888889</v>
      </c>
      <c r="F21" s="116">
        <v>3.9467</v>
      </c>
      <c r="G21" s="129">
        <f t="shared" si="1"/>
        <v>3.8889000000000005</v>
      </c>
      <c r="H21" s="114" t="s">
        <v>70</v>
      </c>
      <c r="I21" s="115">
        <v>0</v>
      </c>
      <c r="J21" s="115">
        <v>34.72</v>
      </c>
      <c r="K21" s="115">
        <v>41.67</v>
      </c>
      <c r="L21" s="115">
        <v>23.61</v>
      </c>
      <c r="M21" s="130">
        <f t="shared" si="2"/>
        <v>100</v>
      </c>
      <c r="N21" s="130">
        <f t="shared" si="3"/>
        <v>65.28</v>
      </c>
      <c r="O21" s="136">
        <v>6.94</v>
      </c>
      <c r="P21" s="137">
        <v>90.28</v>
      </c>
      <c r="Q21" s="137">
        <v>2.78</v>
      </c>
      <c r="R21" s="131">
        <v>1</v>
      </c>
      <c r="S21" s="114"/>
      <c r="T21" s="114" t="s">
        <v>222</v>
      </c>
      <c r="U21" s="74" t="s">
        <v>246</v>
      </c>
      <c r="V21" s="114"/>
      <c r="W21" s="21">
        <f t="shared" si="4"/>
        <v>0</v>
      </c>
      <c r="X21" s="21">
        <f t="shared" si="5"/>
        <v>24.9984</v>
      </c>
      <c r="Y21" s="21">
        <f t="shared" si="6"/>
        <v>30.0024</v>
      </c>
      <c r="Z21" s="21">
        <f t="shared" si="7"/>
        <v>16.999200000000002</v>
      </c>
    </row>
    <row r="22" spans="1:26" ht="14.25">
      <c r="A22" s="115">
        <v>13</v>
      </c>
      <c r="B22" s="72" t="s">
        <v>46</v>
      </c>
      <c r="C22" s="114">
        <v>45</v>
      </c>
      <c r="D22" s="115">
        <v>37</v>
      </c>
      <c r="E22" s="129">
        <f t="shared" si="0"/>
        <v>82.22222222222221</v>
      </c>
      <c r="F22" s="116">
        <v>4.122</v>
      </c>
      <c r="G22" s="129">
        <f t="shared" si="1"/>
        <v>4.0271</v>
      </c>
      <c r="H22" s="114" t="s">
        <v>69</v>
      </c>
      <c r="I22" s="115">
        <v>2.7</v>
      </c>
      <c r="J22" s="115">
        <v>18.92</v>
      </c>
      <c r="K22" s="115">
        <v>51.35</v>
      </c>
      <c r="L22" s="115">
        <v>27.03</v>
      </c>
      <c r="M22" s="130">
        <f t="shared" si="2"/>
        <v>97.3</v>
      </c>
      <c r="N22" s="130">
        <f t="shared" si="3"/>
        <v>78.38</v>
      </c>
      <c r="O22" s="136">
        <v>8.11</v>
      </c>
      <c r="P22" s="137">
        <v>89.19</v>
      </c>
      <c r="Q22" s="137">
        <v>2.7</v>
      </c>
      <c r="R22" s="131">
        <v>1</v>
      </c>
      <c r="S22" s="114"/>
      <c r="T22" s="114" t="s">
        <v>219</v>
      </c>
      <c r="U22" s="72" t="s">
        <v>243</v>
      </c>
      <c r="V22" s="114"/>
      <c r="W22" s="21">
        <f t="shared" si="4"/>
        <v>0.9990000000000001</v>
      </c>
      <c r="X22" s="21">
        <f t="shared" si="5"/>
        <v>7.0004</v>
      </c>
      <c r="Y22" s="21">
        <f t="shared" si="6"/>
        <v>18.9995</v>
      </c>
      <c r="Z22" s="21">
        <f t="shared" si="7"/>
        <v>10.0011</v>
      </c>
    </row>
    <row r="23" spans="1:26" ht="14.25">
      <c r="A23" s="115">
        <v>14</v>
      </c>
      <c r="B23" s="72" t="s">
        <v>47</v>
      </c>
      <c r="C23" s="114">
        <v>80</v>
      </c>
      <c r="D23" s="115">
        <v>78</v>
      </c>
      <c r="E23" s="129">
        <f t="shared" si="0"/>
        <v>97.5</v>
      </c>
      <c r="F23" s="116">
        <v>3.6071999999999997</v>
      </c>
      <c r="G23" s="129">
        <f t="shared" si="1"/>
        <v>3.4870999999999994</v>
      </c>
      <c r="H23" s="114" t="s">
        <v>69</v>
      </c>
      <c r="I23" s="115">
        <v>0</v>
      </c>
      <c r="J23" s="115">
        <v>53.85</v>
      </c>
      <c r="K23" s="115">
        <v>43.59</v>
      </c>
      <c r="L23" s="115">
        <v>2.56</v>
      </c>
      <c r="M23" s="130">
        <f t="shared" si="2"/>
        <v>100</v>
      </c>
      <c r="N23" s="130">
        <f t="shared" si="3"/>
        <v>46.150000000000006</v>
      </c>
      <c r="O23" s="136">
        <v>10.26</v>
      </c>
      <c r="P23" s="137">
        <v>85.9</v>
      </c>
      <c r="Q23" s="137">
        <v>3.85</v>
      </c>
      <c r="R23" s="131">
        <v>1</v>
      </c>
      <c r="S23" s="114"/>
      <c r="T23" s="114" t="s">
        <v>213</v>
      </c>
      <c r="U23" s="72" t="s">
        <v>238</v>
      </c>
      <c r="V23" s="114"/>
      <c r="W23" s="21">
        <f t="shared" si="4"/>
        <v>0</v>
      </c>
      <c r="X23" s="21">
        <f t="shared" si="5"/>
        <v>42.003</v>
      </c>
      <c r="Y23" s="21">
        <f t="shared" si="6"/>
        <v>34.0002</v>
      </c>
      <c r="Z23" s="21">
        <f t="shared" si="7"/>
        <v>1.9968000000000001</v>
      </c>
    </row>
    <row r="24" spans="1:26" ht="14.25">
      <c r="A24" s="115">
        <v>15</v>
      </c>
      <c r="B24" s="72" t="s">
        <v>48</v>
      </c>
      <c r="C24" s="114">
        <v>8</v>
      </c>
      <c r="D24" s="115">
        <v>8</v>
      </c>
      <c r="E24" s="129">
        <f t="shared" si="0"/>
        <v>100</v>
      </c>
      <c r="F24" s="116">
        <v>3</v>
      </c>
      <c r="G24" s="129">
        <f t="shared" si="1"/>
        <v>3.25</v>
      </c>
      <c r="H24" s="114" t="s">
        <v>71</v>
      </c>
      <c r="I24" s="115">
        <v>0</v>
      </c>
      <c r="J24" s="115">
        <v>75</v>
      </c>
      <c r="K24" s="115">
        <v>25</v>
      </c>
      <c r="L24" s="115">
        <v>0</v>
      </c>
      <c r="M24" s="130">
        <f t="shared" si="2"/>
        <v>100</v>
      </c>
      <c r="N24" s="130">
        <f t="shared" si="3"/>
        <v>25</v>
      </c>
      <c r="O24" s="136">
        <v>0</v>
      </c>
      <c r="P24" s="137">
        <v>100</v>
      </c>
      <c r="Q24" s="137">
        <v>0</v>
      </c>
      <c r="R24" s="131">
        <v>1</v>
      </c>
      <c r="S24" s="114"/>
      <c r="T24" s="114" t="s">
        <v>223</v>
      </c>
      <c r="U24" s="73" t="s">
        <v>247</v>
      </c>
      <c r="V24" s="114"/>
      <c r="W24" s="21">
        <f t="shared" si="4"/>
        <v>0</v>
      </c>
      <c r="X24" s="21">
        <f t="shared" si="5"/>
        <v>6</v>
      </c>
      <c r="Y24" s="21">
        <f t="shared" si="6"/>
        <v>2</v>
      </c>
      <c r="Z24" s="21">
        <f t="shared" si="7"/>
        <v>0</v>
      </c>
    </row>
    <row r="25" spans="1:26" ht="14.25">
      <c r="A25" s="115">
        <v>16</v>
      </c>
      <c r="B25" s="72" t="s">
        <v>121</v>
      </c>
      <c r="C25" s="114">
        <v>7</v>
      </c>
      <c r="D25" s="115">
        <v>5</v>
      </c>
      <c r="E25" s="129">
        <f t="shared" si="0"/>
        <v>71.42857142857143</v>
      </c>
      <c r="F25" s="116">
        <v>3.5715</v>
      </c>
      <c r="G25" s="129">
        <f t="shared" si="1"/>
        <v>3.6</v>
      </c>
      <c r="H25" s="114" t="s">
        <v>70</v>
      </c>
      <c r="I25" s="115">
        <v>0</v>
      </c>
      <c r="J25" s="115">
        <v>40</v>
      </c>
      <c r="K25" s="115">
        <v>60</v>
      </c>
      <c r="L25" s="115">
        <v>0</v>
      </c>
      <c r="M25" s="130">
        <f t="shared" si="2"/>
        <v>100</v>
      </c>
      <c r="N25" s="130">
        <f t="shared" si="3"/>
        <v>60</v>
      </c>
      <c r="O25" s="136">
        <v>0</v>
      </c>
      <c r="P25" s="137">
        <v>100</v>
      </c>
      <c r="Q25" s="137">
        <v>0</v>
      </c>
      <c r="R25" s="131">
        <v>1</v>
      </c>
      <c r="S25" s="114"/>
      <c r="T25" s="114" t="s">
        <v>224</v>
      </c>
      <c r="U25" s="75" t="s">
        <v>248</v>
      </c>
      <c r="V25" s="114"/>
      <c r="W25" s="21">
        <f t="shared" si="4"/>
        <v>0</v>
      </c>
      <c r="X25" s="21">
        <f t="shared" si="5"/>
        <v>2</v>
      </c>
      <c r="Y25" s="21">
        <f t="shared" si="6"/>
        <v>3</v>
      </c>
      <c r="Z25" s="21">
        <f t="shared" si="7"/>
        <v>0</v>
      </c>
    </row>
    <row r="26" spans="1:26" ht="14.25">
      <c r="A26" s="115">
        <v>17</v>
      </c>
      <c r="B26" s="72" t="s">
        <v>51</v>
      </c>
      <c r="C26" s="114">
        <v>5</v>
      </c>
      <c r="D26" s="115">
        <v>3</v>
      </c>
      <c r="E26" s="129">
        <f t="shared" si="0"/>
        <v>60</v>
      </c>
      <c r="F26" s="116">
        <v>3</v>
      </c>
      <c r="G26" s="129">
        <f t="shared" si="1"/>
        <v>3</v>
      </c>
      <c r="H26" s="114" t="s">
        <v>70</v>
      </c>
      <c r="I26" s="115">
        <v>0</v>
      </c>
      <c r="J26" s="115">
        <v>100</v>
      </c>
      <c r="K26" s="115">
        <v>0</v>
      </c>
      <c r="L26" s="115">
        <v>0</v>
      </c>
      <c r="M26" s="130">
        <f t="shared" si="2"/>
        <v>100</v>
      </c>
      <c r="N26" s="130">
        <f t="shared" si="3"/>
        <v>0</v>
      </c>
      <c r="O26" s="136">
        <v>0</v>
      </c>
      <c r="P26" s="137">
        <v>100</v>
      </c>
      <c r="Q26" s="137">
        <v>0</v>
      </c>
      <c r="R26" s="131">
        <v>1</v>
      </c>
      <c r="S26" s="114"/>
      <c r="T26" s="114" t="s">
        <v>225</v>
      </c>
      <c r="U26" s="73" t="s">
        <v>249</v>
      </c>
      <c r="V26" s="114"/>
      <c r="W26" s="21">
        <f t="shared" si="4"/>
        <v>0</v>
      </c>
      <c r="X26" s="21">
        <f t="shared" si="5"/>
        <v>3</v>
      </c>
      <c r="Y26" s="21">
        <f t="shared" si="6"/>
        <v>0</v>
      </c>
      <c r="Z26" s="21">
        <f t="shared" si="7"/>
        <v>0</v>
      </c>
    </row>
    <row r="27" spans="1:26" ht="14.25">
      <c r="A27" s="115">
        <v>18</v>
      </c>
      <c r="B27" s="72" t="s">
        <v>52</v>
      </c>
      <c r="C27" s="114">
        <v>9</v>
      </c>
      <c r="D27" s="115">
        <v>4</v>
      </c>
      <c r="E27" s="129">
        <f t="shared" si="0"/>
        <v>44.44444444444444</v>
      </c>
      <c r="F27" s="116">
        <v>4</v>
      </c>
      <c r="G27" s="129">
        <f t="shared" si="1"/>
        <v>4.25</v>
      </c>
      <c r="H27" s="114" t="s">
        <v>71</v>
      </c>
      <c r="I27" s="115">
        <v>0</v>
      </c>
      <c r="J27" s="115">
        <v>25</v>
      </c>
      <c r="K27" s="115">
        <v>25</v>
      </c>
      <c r="L27" s="115">
        <v>50</v>
      </c>
      <c r="M27" s="130">
        <f t="shared" si="2"/>
        <v>100</v>
      </c>
      <c r="N27" s="130">
        <f t="shared" si="3"/>
        <v>75</v>
      </c>
      <c r="O27" s="136">
        <v>25</v>
      </c>
      <c r="P27" s="137">
        <v>75</v>
      </c>
      <c r="Q27" s="137">
        <v>0</v>
      </c>
      <c r="R27" s="131">
        <v>1</v>
      </c>
      <c r="S27" s="114"/>
      <c r="T27" s="114" t="s">
        <v>226</v>
      </c>
      <c r="U27" s="74" t="s">
        <v>250</v>
      </c>
      <c r="V27" s="114"/>
      <c r="W27" s="21">
        <f t="shared" si="4"/>
        <v>0</v>
      </c>
      <c r="X27" s="21">
        <f t="shared" si="5"/>
        <v>1</v>
      </c>
      <c r="Y27" s="21">
        <f t="shared" si="6"/>
        <v>1</v>
      </c>
      <c r="Z27" s="21">
        <f t="shared" si="7"/>
        <v>2</v>
      </c>
    </row>
    <row r="28" spans="1:26" ht="14.25">
      <c r="A28" s="115">
        <v>19</v>
      </c>
      <c r="B28" s="72" t="s">
        <v>53</v>
      </c>
      <c r="C28" s="114">
        <v>17</v>
      </c>
      <c r="D28" s="115">
        <v>16</v>
      </c>
      <c r="E28" s="129">
        <f t="shared" si="0"/>
        <v>94.11764705882352</v>
      </c>
      <c r="F28" s="116">
        <v>3.5625</v>
      </c>
      <c r="G28" s="129">
        <f t="shared" si="1"/>
        <v>3.25</v>
      </c>
      <c r="H28" s="114" t="s">
        <v>69</v>
      </c>
      <c r="I28" s="115">
        <v>0</v>
      </c>
      <c r="J28" s="115">
        <v>75</v>
      </c>
      <c r="K28" s="115">
        <v>25</v>
      </c>
      <c r="L28" s="115">
        <v>0</v>
      </c>
      <c r="M28" s="130">
        <f t="shared" si="2"/>
        <v>100</v>
      </c>
      <c r="N28" s="130">
        <f t="shared" si="3"/>
        <v>25</v>
      </c>
      <c r="O28" s="136">
        <v>0</v>
      </c>
      <c r="P28" s="137">
        <v>100</v>
      </c>
      <c r="Q28" s="137">
        <v>0</v>
      </c>
      <c r="R28" s="131">
        <v>1</v>
      </c>
      <c r="S28" s="114"/>
      <c r="T28" s="114" t="s">
        <v>227</v>
      </c>
      <c r="U28" s="75" t="s">
        <v>251</v>
      </c>
      <c r="V28" s="114"/>
      <c r="W28" s="21">
        <f t="shared" si="4"/>
        <v>0</v>
      </c>
      <c r="X28" s="21">
        <f t="shared" si="5"/>
        <v>12</v>
      </c>
      <c r="Y28" s="21">
        <f t="shared" si="6"/>
        <v>4</v>
      </c>
      <c r="Z28" s="21">
        <f t="shared" si="7"/>
        <v>0</v>
      </c>
    </row>
    <row r="29" spans="1:26" ht="14.25">
      <c r="A29" s="115">
        <v>20</v>
      </c>
      <c r="B29" s="72" t="s">
        <v>54</v>
      </c>
      <c r="C29" s="114">
        <v>2</v>
      </c>
      <c r="D29" s="115">
        <v>2</v>
      </c>
      <c r="E29" s="129">
        <f t="shared" si="0"/>
        <v>100</v>
      </c>
      <c r="F29" s="116">
        <v>4</v>
      </c>
      <c r="G29" s="129">
        <f t="shared" si="1"/>
        <v>3.5</v>
      </c>
      <c r="H29" s="114" t="s">
        <v>69</v>
      </c>
      <c r="I29" s="115">
        <v>0</v>
      </c>
      <c r="J29" s="115">
        <v>50</v>
      </c>
      <c r="K29" s="115">
        <v>50</v>
      </c>
      <c r="L29" s="115">
        <v>0</v>
      </c>
      <c r="M29" s="130">
        <f t="shared" si="2"/>
        <v>100</v>
      </c>
      <c r="N29" s="130">
        <f t="shared" si="3"/>
        <v>50</v>
      </c>
      <c r="O29" s="136">
        <v>50</v>
      </c>
      <c r="P29" s="137">
        <v>50</v>
      </c>
      <c r="Q29" s="137">
        <v>0</v>
      </c>
      <c r="R29" s="131">
        <v>1</v>
      </c>
      <c r="S29" s="114"/>
      <c r="T29" s="114" t="s">
        <v>228</v>
      </c>
      <c r="U29" s="74" t="s">
        <v>252</v>
      </c>
      <c r="V29" s="114"/>
      <c r="W29" s="21">
        <f t="shared" si="4"/>
        <v>0</v>
      </c>
      <c r="X29" s="21">
        <f t="shared" si="5"/>
        <v>1</v>
      </c>
      <c r="Y29" s="21">
        <f t="shared" si="6"/>
        <v>1</v>
      </c>
      <c r="Z29" s="21">
        <f t="shared" si="7"/>
        <v>0</v>
      </c>
    </row>
    <row r="30" spans="1:26" ht="14.25">
      <c r="A30" s="115">
        <v>21</v>
      </c>
      <c r="B30" s="72" t="s">
        <v>55</v>
      </c>
      <c r="C30" s="114">
        <v>21</v>
      </c>
      <c r="D30" s="115">
        <v>10</v>
      </c>
      <c r="E30" s="129">
        <f t="shared" si="0"/>
        <v>47.61904761904761</v>
      </c>
      <c r="F30" s="116">
        <v>3.5</v>
      </c>
      <c r="G30" s="129">
        <f t="shared" si="1"/>
        <v>3.4</v>
      </c>
      <c r="H30" s="114" t="s">
        <v>69</v>
      </c>
      <c r="I30" s="115">
        <v>0</v>
      </c>
      <c r="J30" s="115">
        <v>60</v>
      </c>
      <c r="K30" s="115">
        <v>40</v>
      </c>
      <c r="L30" s="115">
        <v>0</v>
      </c>
      <c r="M30" s="130">
        <f t="shared" si="2"/>
        <v>100</v>
      </c>
      <c r="N30" s="130">
        <f t="shared" si="3"/>
        <v>40</v>
      </c>
      <c r="O30" s="136">
        <v>30</v>
      </c>
      <c r="P30" s="137">
        <v>70</v>
      </c>
      <c r="Q30" s="137">
        <v>0</v>
      </c>
      <c r="R30" s="131">
        <v>1</v>
      </c>
      <c r="S30" s="114"/>
      <c r="T30" s="114" t="s">
        <v>211</v>
      </c>
      <c r="U30" s="72" t="s">
        <v>236</v>
      </c>
      <c r="V30" s="114"/>
      <c r="W30" s="21">
        <f t="shared" si="4"/>
        <v>0</v>
      </c>
      <c r="X30" s="21">
        <f t="shared" si="5"/>
        <v>6</v>
      </c>
      <c r="Y30" s="21">
        <f t="shared" si="6"/>
        <v>4</v>
      </c>
      <c r="Z30" s="21">
        <f t="shared" si="7"/>
        <v>0</v>
      </c>
    </row>
    <row r="31" spans="1:26" ht="14.25">
      <c r="A31" s="115">
        <v>22</v>
      </c>
      <c r="B31" s="72" t="s">
        <v>56</v>
      </c>
      <c r="C31" s="114">
        <v>7</v>
      </c>
      <c r="D31" s="115">
        <v>7</v>
      </c>
      <c r="E31" s="129">
        <f t="shared" si="0"/>
        <v>100</v>
      </c>
      <c r="F31" s="116">
        <v>3.1667000000000005</v>
      </c>
      <c r="G31" s="129">
        <f t="shared" si="1"/>
        <v>3.1429</v>
      </c>
      <c r="H31" s="114" t="s">
        <v>69</v>
      </c>
      <c r="I31" s="115">
        <v>0</v>
      </c>
      <c r="J31" s="115">
        <v>85.71</v>
      </c>
      <c r="K31" s="115">
        <v>14.29</v>
      </c>
      <c r="L31" s="115">
        <v>0</v>
      </c>
      <c r="M31" s="130">
        <f t="shared" si="2"/>
        <v>100</v>
      </c>
      <c r="N31" s="130">
        <f t="shared" si="3"/>
        <v>14.29</v>
      </c>
      <c r="O31" s="136">
        <v>0</v>
      </c>
      <c r="P31" s="137">
        <v>100</v>
      </c>
      <c r="Q31" s="137">
        <v>0</v>
      </c>
      <c r="R31" s="131">
        <v>1</v>
      </c>
      <c r="S31" s="114"/>
      <c r="T31" s="114" t="s">
        <v>229</v>
      </c>
      <c r="U31" s="73" t="s">
        <v>259</v>
      </c>
      <c r="V31" s="114"/>
      <c r="W31" s="21">
        <f t="shared" si="4"/>
        <v>0</v>
      </c>
      <c r="X31" s="21">
        <f t="shared" si="5"/>
        <v>5.9997</v>
      </c>
      <c r="Y31" s="21">
        <f t="shared" si="6"/>
        <v>1.0003</v>
      </c>
      <c r="Z31" s="21">
        <f t="shared" si="7"/>
        <v>0</v>
      </c>
    </row>
    <row r="32" spans="1:26" ht="14.25">
      <c r="A32" s="115">
        <v>23</v>
      </c>
      <c r="B32" s="72" t="s">
        <v>57</v>
      </c>
      <c r="C32" s="114">
        <v>4</v>
      </c>
      <c r="D32" s="115">
        <v>4</v>
      </c>
      <c r="E32" s="129">
        <f t="shared" si="0"/>
        <v>100</v>
      </c>
      <c r="F32" s="116">
        <v>3.4</v>
      </c>
      <c r="G32" s="129">
        <f t="shared" si="1"/>
        <v>3.5</v>
      </c>
      <c r="H32" s="114" t="s">
        <v>71</v>
      </c>
      <c r="I32" s="115">
        <v>0</v>
      </c>
      <c r="J32" s="115">
        <v>50</v>
      </c>
      <c r="K32" s="115">
        <v>50</v>
      </c>
      <c r="L32" s="115">
        <v>0</v>
      </c>
      <c r="M32" s="130">
        <f t="shared" si="2"/>
        <v>100</v>
      </c>
      <c r="N32" s="130">
        <f t="shared" si="3"/>
        <v>50</v>
      </c>
      <c r="O32" s="136">
        <v>0</v>
      </c>
      <c r="P32" s="137">
        <v>100</v>
      </c>
      <c r="Q32" s="137">
        <v>0</v>
      </c>
      <c r="R32" s="131">
        <v>1</v>
      </c>
      <c r="S32" s="114"/>
      <c r="T32" s="114" t="s">
        <v>230</v>
      </c>
      <c r="U32" s="73" t="s">
        <v>253</v>
      </c>
      <c r="V32" s="114"/>
      <c r="W32" s="21">
        <f t="shared" si="4"/>
        <v>0</v>
      </c>
      <c r="X32" s="21">
        <f t="shared" si="5"/>
        <v>2</v>
      </c>
      <c r="Y32" s="21">
        <f t="shared" si="6"/>
        <v>2</v>
      </c>
      <c r="Z32" s="21">
        <f t="shared" si="7"/>
        <v>0</v>
      </c>
    </row>
    <row r="33" spans="1:26" ht="14.25">
      <c r="A33" s="115">
        <v>24</v>
      </c>
      <c r="B33" s="72" t="s">
        <v>58</v>
      </c>
      <c r="C33" s="114">
        <v>1</v>
      </c>
      <c r="D33" s="115">
        <v>1</v>
      </c>
      <c r="E33" s="129">
        <f t="shared" si="0"/>
        <v>100</v>
      </c>
      <c r="F33" s="116">
        <v>3.6</v>
      </c>
      <c r="G33" s="129">
        <f t="shared" si="1"/>
        <v>4</v>
      </c>
      <c r="H33" s="114" t="s">
        <v>71</v>
      </c>
      <c r="I33" s="115">
        <v>0</v>
      </c>
      <c r="J33" s="115">
        <v>0</v>
      </c>
      <c r="K33" s="115">
        <v>100</v>
      </c>
      <c r="L33" s="115">
        <v>0</v>
      </c>
      <c r="M33" s="130">
        <f t="shared" si="2"/>
        <v>100</v>
      </c>
      <c r="N33" s="130">
        <f t="shared" si="3"/>
        <v>100</v>
      </c>
      <c r="O33" s="136">
        <v>0</v>
      </c>
      <c r="P33" s="137">
        <v>100</v>
      </c>
      <c r="Q33" s="137">
        <v>0</v>
      </c>
      <c r="R33" s="131">
        <v>1</v>
      </c>
      <c r="S33" s="114"/>
      <c r="T33" s="114" t="s">
        <v>231</v>
      </c>
      <c r="U33" s="72" t="s">
        <v>254</v>
      </c>
      <c r="V33" s="114"/>
      <c r="W33" s="21">
        <f t="shared" si="4"/>
        <v>0</v>
      </c>
      <c r="X33" s="21">
        <f t="shared" si="5"/>
        <v>0</v>
      </c>
      <c r="Y33" s="21">
        <f t="shared" si="6"/>
        <v>1</v>
      </c>
      <c r="Z33" s="21">
        <f t="shared" si="7"/>
        <v>0</v>
      </c>
    </row>
    <row r="34" spans="1:26" ht="14.25">
      <c r="A34" s="115">
        <v>25</v>
      </c>
      <c r="B34" s="72" t="s">
        <v>59</v>
      </c>
      <c r="C34" s="114">
        <v>3</v>
      </c>
      <c r="D34" s="115">
        <v>3</v>
      </c>
      <c r="E34" s="129">
        <f t="shared" si="0"/>
        <v>100</v>
      </c>
      <c r="F34" s="116">
        <v>3.5</v>
      </c>
      <c r="G34" s="129">
        <f t="shared" si="1"/>
        <v>3.6667</v>
      </c>
      <c r="H34" s="114" t="s">
        <v>71</v>
      </c>
      <c r="I34" s="115">
        <v>0</v>
      </c>
      <c r="J34" s="115">
        <v>33.33</v>
      </c>
      <c r="K34" s="115">
        <v>66.67</v>
      </c>
      <c r="L34" s="115">
        <v>0</v>
      </c>
      <c r="M34" s="130">
        <f t="shared" si="2"/>
        <v>100</v>
      </c>
      <c r="N34" s="130">
        <f t="shared" si="3"/>
        <v>66.67</v>
      </c>
      <c r="O34" s="136">
        <v>0</v>
      </c>
      <c r="P34" s="137">
        <v>100</v>
      </c>
      <c r="Q34" s="137">
        <v>0</v>
      </c>
      <c r="R34" s="131">
        <v>1</v>
      </c>
      <c r="S34" s="114"/>
      <c r="T34" s="114" t="s">
        <v>232</v>
      </c>
      <c r="U34" s="72" t="s">
        <v>255</v>
      </c>
      <c r="V34" s="114"/>
      <c r="W34" s="21">
        <f t="shared" si="4"/>
        <v>0</v>
      </c>
      <c r="X34" s="21">
        <f t="shared" si="5"/>
        <v>0.9999</v>
      </c>
      <c r="Y34" s="21">
        <f t="shared" si="6"/>
        <v>2.0001</v>
      </c>
      <c r="Z34" s="21">
        <f t="shared" si="7"/>
        <v>0</v>
      </c>
    </row>
    <row r="35" spans="1:26" ht="14.25">
      <c r="A35" s="115">
        <v>26</v>
      </c>
      <c r="B35" s="72" t="s">
        <v>60</v>
      </c>
      <c r="C35" s="114">
        <v>12</v>
      </c>
      <c r="D35" s="115">
        <v>8</v>
      </c>
      <c r="E35" s="129">
        <f t="shared" si="0"/>
        <v>66.66666666666666</v>
      </c>
      <c r="F35" s="116">
        <v>3.5384</v>
      </c>
      <c r="G35" s="129">
        <f t="shared" si="1"/>
        <v>3.75</v>
      </c>
      <c r="H35" s="114" t="s">
        <v>71</v>
      </c>
      <c r="I35" s="115">
        <v>0</v>
      </c>
      <c r="J35" s="115">
        <v>37.5</v>
      </c>
      <c r="K35" s="115">
        <v>50</v>
      </c>
      <c r="L35" s="115">
        <v>12.5</v>
      </c>
      <c r="M35" s="130">
        <f t="shared" si="2"/>
        <v>100</v>
      </c>
      <c r="N35" s="130">
        <f t="shared" si="3"/>
        <v>62.5</v>
      </c>
      <c r="O35" s="136">
        <v>0</v>
      </c>
      <c r="P35" s="137">
        <v>100</v>
      </c>
      <c r="Q35" s="137">
        <v>0</v>
      </c>
      <c r="R35" s="131">
        <v>1</v>
      </c>
      <c r="S35" s="114"/>
      <c r="T35" s="114" t="s">
        <v>233</v>
      </c>
      <c r="U35" s="72" t="s">
        <v>256</v>
      </c>
      <c r="V35" s="114"/>
      <c r="W35" s="21">
        <f t="shared" si="4"/>
        <v>0</v>
      </c>
      <c r="X35" s="21">
        <f t="shared" si="5"/>
        <v>3</v>
      </c>
      <c r="Y35" s="21">
        <f t="shared" si="6"/>
        <v>4</v>
      </c>
      <c r="Z35" s="21">
        <f t="shared" si="7"/>
        <v>1</v>
      </c>
    </row>
    <row r="36" spans="1:26" ht="14.25">
      <c r="A36" s="115">
        <v>27</v>
      </c>
      <c r="B36" s="72" t="s">
        <v>61</v>
      </c>
      <c r="C36" s="114">
        <v>39</v>
      </c>
      <c r="D36" s="115">
        <v>28</v>
      </c>
      <c r="E36" s="129">
        <f t="shared" si="0"/>
        <v>71.7948717948718</v>
      </c>
      <c r="F36" s="116">
        <v>3.9659000000000004</v>
      </c>
      <c r="G36" s="129">
        <f t="shared" si="1"/>
        <v>3.679</v>
      </c>
      <c r="H36" s="114" t="s">
        <v>69</v>
      </c>
      <c r="I36" s="115">
        <v>0</v>
      </c>
      <c r="J36" s="115">
        <v>46.43</v>
      </c>
      <c r="K36" s="115">
        <v>39.29</v>
      </c>
      <c r="L36" s="115">
        <v>14.29</v>
      </c>
      <c r="M36" s="130">
        <f t="shared" si="2"/>
        <v>100</v>
      </c>
      <c r="N36" s="130">
        <f t="shared" si="3"/>
        <v>53.58</v>
      </c>
      <c r="O36" s="136">
        <v>10.71</v>
      </c>
      <c r="P36" s="137">
        <v>89.29</v>
      </c>
      <c r="Q36" s="137">
        <v>0</v>
      </c>
      <c r="R36" s="131">
        <v>1</v>
      </c>
      <c r="S36" s="114"/>
      <c r="T36" s="114" t="s">
        <v>211</v>
      </c>
      <c r="U36" s="72" t="s">
        <v>236</v>
      </c>
      <c r="V36" s="114"/>
      <c r="W36" s="21">
        <f t="shared" si="4"/>
        <v>0</v>
      </c>
      <c r="X36" s="21">
        <f t="shared" si="5"/>
        <v>13.000399999999999</v>
      </c>
      <c r="Y36" s="21">
        <f t="shared" si="6"/>
        <v>11.001199999999999</v>
      </c>
      <c r="Z36" s="21">
        <f t="shared" si="7"/>
        <v>4.0012</v>
      </c>
    </row>
    <row r="37" spans="1:26" ht="14.25">
      <c r="A37" s="115">
        <v>28</v>
      </c>
      <c r="B37" s="72" t="s">
        <v>62</v>
      </c>
      <c r="C37" s="114">
        <v>6</v>
      </c>
      <c r="D37" s="115">
        <v>6</v>
      </c>
      <c r="E37" s="129">
        <f t="shared" si="0"/>
        <v>100</v>
      </c>
      <c r="F37" s="116">
        <v>3.8570999999999995</v>
      </c>
      <c r="G37" s="129">
        <f t="shared" si="1"/>
        <v>3.9995999999999996</v>
      </c>
      <c r="H37" s="114" t="s">
        <v>71</v>
      </c>
      <c r="I37" s="115">
        <v>0</v>
      </c>
      <c r="J37" s="115">
        <v>33.33</v>
      </c>
      <c r="K37" s="115">
        <v>33.33</v>
      </c>
      <c r="L37" s="115">
        <v>33.33</v>
      </c>
      <c r="M37" s="130">
        <f t="shared" si="2"/>
        <v>100</v>
      </c>
      <c r="N37" s="130">
        <f t="shared" si="3"/>
        <v>66.66</v>
      </c>
      <c r="O37" s="136">
        <v>0</v>
      </c>
      <c r="P37" s="137">
        <v>100</v>
      </c>
      <c r="Q37" s="137">
        <v>0</v>
      </c>
      <c r="R37" s="131">
        <v>1</v>
      </c>
      <c r="S37" s="114"/>
      <c r="T37" s="114" t="s">
        <v>213</v>
      </c>
      <c r="U37" s="72" t="s">
        <v>238</v>
      </c>
      <c r="V37" s="114"/>
      <c r="W37" s="21">
        <f t="shared" si="4"/>
        <v>0</v>
      </c>
      <c r="X37" s="21">
        <f t="shared" si="5"/>
        <v>1.9998</v>
      </c>
      <c r="Y37" s="21">
        <f t="shared" si="6"/>
        <v>1.9998</v>
      </c>
      <c r="Z37" s="21">
        <f t="shared" si="7"/>
        <v>1.9998</v>
      </c>
    </row>
    <row r="38" spans="1:26" ht="14.25">
      <c r="A38" s="115">
        <v>29</v>
      </c>
      <c r="B38" s="72" t="s">
        <v>63</v>
      </c>
      <c r="C38" s="114">
        <v>4</v>
      </c>
      <c r="D38" s="115">
        <v>3</v>
      </c>
      <c r="E38" s="129">
        <f t="shared" si="0"/>
        <v>75</v>
      </c>
      <c r="F38" s="116">
        <v>3.25</v>
      </c>
      <c r="G38" s="129">
        <f t="shared" si="1"/>
        <v>3.6667</v>
      </c>
      <c r="H38" s="114" t="s">
        <v>71</v>
      </c>
      <c r="I38" s="115">
        <v>0</v>
      </c>
      <c r="J38" s="115">
        <v>33.33</v>
      </c>
      <c r="K38" s="115">
        <v>66.67</v>
      </c>
      <c r="L38" s="115">
        <v>0</v>
      </c>
      <c r="M38" s="130">
        <f t="shared" si="2"/>
        <v>100</v>
      </c>
      <c r="N38" s="130">
        <f t="shared" si="3"/>
        <v>66.67</v>
      </c>
      <c r="O38" s="136">
        <v>0</v>
      </c>
      <c r="P38" s="137">
        <v>100</v>
      </c>
      <c r="Q38" s="137">
        <v>0</v>
      </c>
      <c r="R38" s="131">
        <v>1</v>
      </c>
      <c r="S38" s="114"/>
      <c r="T38" s="114" t="s">
        <v>234</v>
      </c>
      <c r="U38" s="72" t="s">
        <v>257</v>
      </c>
      <c r="V38" s="114"/>
      <c r="W38" s="21">
        <f t="shared" si="4"/>
        <v>0</v>
      </c>
      <c r="X38" s="21">
        <f t="shared" si="5"/>
        <v>0.9999</v>
      </c>
      <c r="Y38" s="21">
        <f t="shared" si="6"/>
        <v>2.0001</v>
      </c>
      <c r="Z38" s="21">
        <f t="shared" si="7"/>
        <v>0</v>
      </c>
    </row>
    <row r="39" spans="1:26" ht="14.25">
      <c r="A39" s="115">
        <v>30</v>
      </c>
      <c r="B39" s="72" t="s">
        <v>64</v>
      </c>
      <c r="C39" s="114">
        <v>4</v>
      </c>
      <c r="D39" s="115">
        <v>2</v>
      </c>
      <c r="E39" s="129">
        <f t="shared" si="0"/>
        <v>50</v>
      </c>
      <c r="F39" s="116">
        <v>3.5</v>
      </c>
      <c r="G39" s="129">
        <f t="shared" si="1"/>
        <v>3.5</v>
      </c>
      <c r="H39" s="114" t="s">
        <v>70</v>
      </c>
      <c r="I39" s="115">
        <v>0</v>
      </c>
      <c r="J39" s="115">
        <v>50</v>
      </c>
      <c r="K39" s="115">
        <v>50</v>
      </c>
      <c r="L39" s="115">
        <v>0</v>
      </c>
      <c r="M39" s="130">
        <f t="shared" si="2"/>
        <v>100</v>
      </c>
      <c r="N39" s="130">
        <f t="shared" si="3"/>
        <v>50</v>
      </c>
      <c r="O39" s="136">
        <v>0</v>
      </c>
      <c r="P39" s="137">
        <v>100</v>
      </c>
      <c r="Q39" s="137">
        <v>0</v>
      </c>
      <c r="R39" s="131">
        <v>1</v>
      </c>
      <c r="S39" s="114"/>
      <c r="T39" s="114" t="s">
        <v>211</v>
      </c>
      <c r="U39" s="72" t="s">
        <v>236</v>
      </c>
      <c r="V39" s="114"/>
      <c r="W39" s="21">
        <f t="shared" si="4"/>
        <v>0</v>
      </c>
      <c r="X39" s="21">
        <f t="shared" si="5"/>
        <v>1</v>
      </c>
      <c r="Y39" s="21">
        <f t="shared" si="6"/>
        <v>1</v>
      </c>
      <c r="Z39" s="21">
        <f t="shared" si="7"/>
        <v>0</v>
      </c>
    </row>
    <row r="40" spans="1:26" ht="14.25">
      <c r="A40" s="115">
        <v>31</v>
      </c>
      <c r="B40" s="72" t="s">
        <v>65</v>
      </c>
      <c r="C40" s="114">
        <v>3</v>
      </c>
      <c r="D40" s="115">
        <v>3</v>
      </c>
      <c r="E40" s="129">
        <f t="shared" si="0"/>
        <v>100</v>
      </c>
      <c r="F40" s="116">
        <v>3.5</v>
      </c>
      <c r="G40" s="129">
        <f t="shared" si="1"/>
        <v>3.6667</v>
      </c>
      <c r="H40" s="114" t="s">
        <v>71</v>
      </c>
      <c r="I40" s="115">
        <v>0</v>
      </c>
      <c r="J40" s="115">
        <v>33.33</v>
      </c>
      <c r="K40" s="115">
        <v>66.67</v>
      </c>
      <c r="L40" s="115">
        <v>0</v>
      </c>
      <c r="M40" s="130">
        <f t="shared" si="2"/>
        <v>100</v>
      </c>
      <c r="N40" s="130">
        <f t="shared" si="3"/>
        <v>66.67</v>
      </c>
      <c r="O40" s="136">
        <v>0</v>
      </c>
      <c r="P40" s="137">
        <v>100</v>
      </c>
      <c r="Q40" s="137">
        <v>0</v>
      </c>
      <c r="R40" s="131">
        <v>1</v>
      </c>
      <c r="S40" s="114"/>
      <c r="T40" s="114" t="s">
        <v>235</v>
      </c>
      <c r="U40" s="72" t="s">
        <v>258</v>
      </c>
      <c r="V40" s="114"/>
      <c r="W40" s="21">
        <f t="shared" si="4"/>
        <v>0</v>
      </c>
      <c r="X40" s="21">
        <f t="shared" si="5"/>
        <v>0.9999</v>
      </c>
      <c r="Y40" s="21">
        <f t="shared" si="6"/>
        <v>2.0001</v>
      </c>
      <c r="Z40" s="21">
        <f t="shared" si="7"/>
        <v>0</v>
      </c>
    </row>
    <row r="41" spans="1:22" ht="14.25">
      <c r="A41" s="34"/>
      <c r="B41" s="34"/>
      <c r="C41" s="34"/>
      <c r="D41" s="34"/>
      <c r="E41" s="34"/>
      <c r="F41" s="34"/>
      <c r="G41" s="34"/>
      <c r="H41" s="34" t="s">
        <v>210</v>
      </c>
      <c r="I41" s="34"/>
      <c r="J41" s="34"/>
      <c r="K41" s="34"/>
      <c r="L41" s="34"/>
      <c r="M41" s="34"/>
      <c r="N41" s="34"/>
      <c r="O41" s="34"/>
      <c r="P41" s="34"/>
      <c r="Q41" s="34"/>
      <c r="R41" s="34"/>
      <c r="S41" s="34"/>
      <c r="T41" s="34"/>
      <c r="U41" s="34"/>
      <c r="V41" s="34"/>
    </row>
    <row r="42" spans="1:22" ht="14.25">
      <c r="A42" s="34"/>
      <c r="B42" s="34"/>
      <c r="C42" s="34"/>
      <c r="D42" s="34"/>
      <c r="E42" s="34"/>
      <c r="F42" s="34"/>
      <c r="G42" s="34"/>
      <c r="H42" s="34"/>
      <c r="I42" s="34"/>
      <c r="J42" s="34"/>
      <c r="K42" s="34"/>
      <c r="L42" s="34"/>
      <c r="M42" s="34"/>
      <c r="N42" s="34"/>
      <c r="O42" s="34"/>
      <c r="P42" s="34"/>
      <c r="Q42" s="34"/>
      <c r="R42" s="34"/>
      <c r="S42" s="34"/>
      <c r="T42" s="34"/>
      <c r="U42" s="34"/>
      <c r="V42" s="34"/>
    </row>
    <row r="43" spans="1:22" ht="14.25">
      <c r="A43" s="34"/>
      <c r="B43" s="34"/>
      <c r="C43" s="34"/>
      <c r="D43" s="34"/>
      <c r="E43" s="34"/>
      <c r="F43" s="34"/>
      <c r="G43" s="34"/>
      <c r="H43" s="34"/>
      <c r="I43" s="34"/>
      <c r="J43" s="34"/>
      <c r="K43" s="34"/>
      <c r="L43" s="34"/>
      <c r="M43" s="34"/>
      <c r="N43" s="34"/>
      <c r="O43" s="34"/>
      <c r="P43" s="34"/>
      <c r="Q43" s="34"/>
      <c r="R43" s="34"/>
      <c r="S43" s="34"/>
      <c r="T43" s="34"/>
      <c r="U43" s="34"/>
      <c r="V43" s="34"/>
    </row>
    <row r="44" spans="1:22" ht="14.25">
      <c r="A44" s="34"/>
      <c r="B44" s="34"/>
      <c r="C44" s="34"/>
      <c r="D44" s="34"/>
      <c r="E44" s="34"/>
      <c r="F44" s="34"/>
      <c r="G44" s="34"/>
      <c r="H44" s="34"/>
      <c r="I44" s="34"/>
      <c r="J44" s="34"/>
      <c r="K44" s="34"/>
      <c r="L44" s="34"/>
      <c r="M44" s="34"/>
      <c r="N44" s="34"/>
      <c r="O44" s="34"/>
      <c r="P44" s="34"/>
      <c r="Q44" s="34"/>
      <c r="R44" s="34"/>
      <c r="S44" s="34"/>
      <c r="T44" s="34"/>
      <c r="U44" s="34"/>
      <c r="V44" s="34"/>
    </row>
    <row r="45" spans="1:22" ht="14.25">
      <c r="A45" s="34"/>
      <c r="B45" s="34"/>
      <c r="C45" s="34"/>
      <c r="D45" s="34"/>
      <c r="E45" s="34"/>
      <c r="F45" s="34"/>
      <c r="G45" s="34"/>
      <c r="H45" s="34"/>
      <c r="I45" s="34"/>
      <c r="J45" s="34"/>
      <c r="K45" s="34"/>
      <c r="L45" s="34"/>
      <c r="M45" s="34"/>
      <c r="N45" s="34"/>
      <c r="O45" s="34"/>
      <c r="P45" s="34"/>
      <c r="Q45" s="34"/>
      <c r="R45" s="34"/>
      <c r="S45" s="34"/>
      <c r="T45" s="34"/>
      <c r="U45" s="34"/>
      <c r="V45" s="34"/>
    </row>
    <row r="46" spans="1:22" ht="14.25">
      <c r="A46" s="34"/>
      <c r="B46" s="34"/>
      <c r="C46" s="34"/>
      <c r="D46" s="34"/>
      <c r="E46" s="34"/>
      <c r="F46" s="34"/>
      <c r="G46" s="34"/>
      <c r="H46" s="34"/>
      <c r="I46" s="34"/>
      <c r="J46" s="34"/>
      <c r="K46" s="34"/>
      <c r="L46" s="34"/>
      <c r="M46" s="34"/>
      <c r="N46" s="34"/>
      <c r="O46" s="34"/>
      <c r="P46" s="34"/>
      <c r="Q46" s="34"/>
      <c r="R46" s="34"/>
      <c r="S46" s="34"/>
      <c r="T46" s="34"/>
      <c r="U46" s="34"/>
      <c r="V46" s="34"/>
    </row>
    <row r="47" spans="1:22" ht="14.25">
      <c r="A47" s="34"/>
      <c r="B47" s="34"/>
      <c r="C47" s="34"/>
      <c r="D47" s="34"/>
      <c r="E47" s="34"/>
      <c r="F47" s="34"/>
      <c r="G47" s="34"/>
      <c r="H47" s="34"/>
      <c r="I47" s="34"/>
      <c r="J47" s="34"/>
      <c r="K47" s="34"/>
      <c r="L47" s="34"/>
      <c r="M47" s="34"/>
      <c r="N47" s="34"/>
      <c r="O47" s="34"/>
      <c r="P47" s="34"/>
      <c r="Q47" s="34"/>
      <c r="R47" s="34"/>
      <c r="S47" s="34"/>
      <c r="T47" s="34"/>
      <c r="U47" s="34"/>
      <c r="V47" s="34"/>
    </row>
    <row r="48" spans="1:22" ht="14.25">
      <c r="A48" s="34"/>
      <c r="B48" s="34"/>
      <c r="C48" s="34"/>
      <c r="D48" s="34"/>
      <c r="E48" s="34"/>
      <c r="F48" s="34"/>
      <c r="G48" s="34"/>
      <c r="H48" s="34"/>
      <c r="I48" s="34"/>
      <c r="J48" s="34"/>
      <c r="K48" s="34"/>
      <c r="L48" s="34"/>
      <c r="M48" s="34"/>
      <c r="N48" s="34"/>
      <c r="O48" s="34"/>
      <c r="P48" s="34"/>
      <c r="Q48" s="34"/>
      <c r="R48" s="34"/>
      <c r="S48" s="34"/>
      <c r="T48" s="34"/>
      <c r="U48" s="34"/>
      <c r="V48" s="34"/>
    </row>
    <row r="49" spans="1:22" ht="14.25">
      <c r="A49" s="34"/>
      <c r="B49" s="34"/>
      <c r="C49" s="34"/>
      <c r="D49" s="34"/>
      <c r="E49" s="34"/>
      <c r="F49" s="34"/>
      <c r="G49" s="34"/>
      <c r="H49" s="34"/>
      <c r="I49" s="34"/>
      <c r="J49" s="34"/>
      <c r="K49" s="34"/>
      <c r="L49" s="34"/>
      <c r="M49" s="34"/>
      <c r="N49" s="34"/>
      <c r="O49" s="34"/>
      <c r="P49" s="34"/>
      <c r="Q49" s="34"/>
      <c r="R49" s="34"/>
      <c r="S49" s="34"/>
      <c r="T49" s="34"/>
      <c r="U49" s="34"/>
      <c r="V49" s="34"/>
    </row>
    <row r="50" spans="1:22" ht="14.25">
      <c r="A50" s="34"/>
      <c r="B50" s="34"/>
      <c r="C50" s="34"/>
      <c r="D50" s="34"/>
      <c r="E50" s="34"/>
      <c r="F50" s="34"/>
      <c r="G50" s="34"/>
      <c r="H50" s="34"/>
      <c r="I50" s="34"/>
      <c r="J50" s="34"/>
      <c r="K50" s="34"/>
      <c r="L50" s="34"/>
      <c r="M50" s="34"/>
      <c r="N50" s="34"/>
      <c r="O50" s="34"/>
      <c r="P50" s="34"/>
      <c r="Q50" s="34"/>
      <c r="R50" s="34"/>
      <c r="S50" s="34"/>
      <c r="T50" s="34"/>
      <c r="U50" s="34"/>
      <c r="V50" s="34"/>
    </row>
    <row r="51" spans="1:22" ht="14.25">
      <c r="A51" s="34"/>
      <c r="B51" s="34"/>
      <c r="C51" s="34"/>
      <c r="D51" s="34"/>
      <c r="E51" s="34"/>
      <c r="F51" s="34"/>
      <c r="G51" s="34"/>
      <c r="H51" s="34"/>
      <c r="I51" s="34"/>
      <c r="J51" s="34"/>
      <c r="K51" s="34"/>
      <c r="L51" s="34"/>
      <c r="M51" s="34"/>
      <c r="N51" s="34"/>
      <c r="O51" s="34"/>
      <c r="P51" s="34"/>
      <c r="Q51" s="34"/>
      <c r="R51" s="34"/>
      <c r="S51" s="34"/>
      <c r="T51" s="34"/>
      <c r="U51" s="34"/>
      <c r="V51" s="34"/>
    </row>
    <row r="52" spans="1:22" ht="14.25">
      <c r="A52" s="34"/>
      <c r="B52" s="34"/>
      <c r="C52" s="34"/>
      <c r="D52" s="34"/>
      <c r="E52" s="34"/>
      <c r="F52" s="34"/>
      <c r="G52" s="34"/>
      <c r="H52" s="34"/>
      <c r="I52" s="34"/>
      <c r="J52" s="34"/>
      <c r="K52" s="34"/>
      <c r="L52" s="34"/>
      <c r="M52" s="34"/>
      <c r="N52" s="34"/>
      <c r="O52" s="34"/>
      <c r="P52" s="34"/>
      <c r="Q52" s="34"/>
      <c r="R52" s="34"/>
      <c r="S52" s="34"/>
      <c r="T52" s="34"/>
      <c r="U52" s="34"/>
      <c r="V52" s="34"/>
    </row>
    <row r="53" spans="1:22" ht="14.25">
      <c r="A53" s="34"/>
      <c r="B53" s="34"/>
      <c r="C53" s="34"/>
      <c r="D53" s="34"/>
      <c r="E53" s="34"/>
      <c r="F53" s="34"/>
      <c r="G53" s="34"/>
      <c r="H53" s="34"/>
      <c r="I53" s="34"/>
      <c r="J53" s="34"/>
      <c r="K53" s="34"/>
      <c r="L53" s="34"/>
      <c r="M53" s="34"/>
      <c r="N53" s="34"/>
      <c r="O53" s="34"/>
      <c r="P53" s="34"/>
      <c r="Q53" s="34"/>
      <c r="R53" s="34"/>
      <c r="S53" s="34"/>
      <c r="T53" s="34"/>
      <c r="U53" s="34"/>
      <c r="V53" s="34"/>
    </row>
    <row r="54" spans="1:22" ht="14.25">
      <c r="A54" s="34"/>
      <c r="B54" s="34"/>
      <c r="C54" s="34"/>
      <c r="D54" s="34"/>
      <c r="E54" s="34"/>
      <c r="F54" s="34"/>
      <c r="G54" s="34"/>
      <c r="H54" s="34"/>
      <c r="I54" s="34"/>
      <c r="J54" s="34"/>
      <c r="K54" s="34"/>
      <c r="L54" s="34"/>
      <c r="M54" s="34"/>
      <c r="N54" s="34"/>
      <c r="O54" s="34"/>
      <c r="P54" s="34"/>
      <c r="Q54" s="34"/>
      <c r="R54" s="34"/>
      <c r="S54" s="34"/>
      <c r="T54" s="34"/>
      <c r="U54" s="34"/>
      <c r="V54" s="34"/>
    </row>
    <row r="55" spans="1:22" ht="14.25">
      <c r="A55" s="34"/>
      <c r="B55" s="34"/>
      <c r="C55" s="34"/>
      <c r="D55" s="34"/>
      <c r="E55" s="34"/>
      <c r="F55" s="34"/>
      <c r="G55" s="34"/>
      <c r="H55" s="34"/>
      <c r="I55" s="34"/>
      <c r="J55" s="34"/>
      <c r="K55" s="34"/>
      <c r="L55" s="34"/>
      <c r="M55" s="34"/>
      <c r="N55" s="34"/>
      <c r="O55" s="34"/>
      <c r="P55" s="34"/>
      <c r="Q55" s="34"/>
      <c r="R55" s="34"/>
      <c r="S55" s="34"/>
      <c r="T55" s="34"/>
      <c r="U55" s="34"/>
      <c r="V55" s="34"/>
    </row>
    <row r="56" spans="1:22" ht="14.25">
      <c r="A56" s="34"/>
      <c r="B56" s="34"/>
      <c r="C56" s="34"/>
      <c r="D56" s="34"/>
      <c r="E56" s="34"/>
      <c r="F56" s="34"/>
      <c r="G56" s="34"/>
      <c r="H56" s="34"/>
      <c r="I56" s="34"/>
      <c r="J56" s="34"/>
      <c r="K56" s="34"/>
      <c r="L56" s="34"/>
      <c r="M56" s="34"/>
      <c r="N56" s="34"/>
      <c r="O56" s="34"/>
      <c r="P56" s="34"/>
      <c r="Q56" s="34"/>
      <c r="R56" s="34"/>
      <c r="S56" s="34"/>
      <c r="T56" s="34"/>
      <c r="U56" s="34"/>
      <c r="V56" s="34"/>
    </row>
    <row r="57" spans="1:22" ht="14.25">
      <c r="A57" s="34"/>
      <c r="B57" s="34"/>
      <c r="C57" s="34"/>
      <c r="D57" s="34"/>
      <c r="E57" s="34"/>
      <c r="F57" s="34"/>
      <c r="G57" s="34"/>
      <c r="H57" s="34"/>
      <c r="I57" s="34"/>
      <c r="J57" s="34"/>
      <c r="K57" s="34"/>
      <c r="L57" s="34"/>
      <c r="M57" s="34"/>
      <c r="N57" s="34"/>
      <c r="O57" s="34"/>
      <c r="P57" s="34"/>
      <c r="Q57" s="34"/>
      <c r="R57" s="34"/>
      <c r="S57" s="34"/>
      <c r="T57" s="34"/>
      <c r="U57" s="34"/>
      <c r="V57" s="34"/>
    </row>
    <row r="58" spans="1:22" ht="14.25">
      <c r="A58" s="34"/>
      <c r="B58" s="34"/>
      <c r="C58" s="34"/>
      <c r="D58" s="34"/>
      <c r="E58" s="34"/>
      <c r="F58" s="34"/>
      <c r="G58" s="34"/>
      <c r="H58" s="34"/>
      <c r="I58" s="34"/>
      <c r="J58" s="34"/>
      <c r="K58" s="34"/>
      <c r="L58" s="34"/>
      <c r="M58" s="34"/>
      <c r="N58" s="34"/>
      <c r="O58" s="34"/>
      <c r="P58" s="34"/>
      <c r="Q58" s="34"/>
      <c r="R58" s="34"/>
      <c r="S58" s="34"/>
      <c r="T58" s="34"/>
      <c r="U58" s="34"/>
      <c r="V58" s="34"/>
    </row>
  </sheetData>
  <sheetProtection/>
  <mergeCells count="22">
    <mergeCell ref="A1:V1"/>
    <mergeCell ref="A2:V2"/>
    <mergeCell ref="A3:V3"/>
    <mergeCell ref="A4:V4"/>
    <mergeCell ref="A5:A6"/>
    <mergeCell ref="B5:B6"/>
    <mergeCell ref="C5:C6"/>
    <mergeCell ref="D5:D6"/>
    <mergeCell ref="E5:E6"/>
    <mergeCell ref="F5:F6"/>
    <mergeCell ref="G5:G6"/>
    <mergeCell ref="H5:H6"/>
    <mergeCell ref="I5:L5"/>
    <mergeCell ref="M5:M6"/>
    <mergeCell ref="N5:N6"/>
    <mergeCell ref="O5:Q5"/>
    <mergeCell ref="R5:R6"/>
    <mergeCell ref="S5:S6"/>
    <mergeCell ref="T5:T6"/>
    <mergeCell ref="U5:U6"/>
    <mergeCell ref="V5:V6"/>
    <mergeCell ref="W5:Z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2024-06-14T11:26:33Z</dcterms:modified>
  <cp:category/>
  <cp:version/>
  <cp:contentType/>
  <cp:contentStatus/>
</cp:coreProperties>
</file>