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7596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<sst xmlns="http://schemas.openxmlformats.org/spreadsheetml/2006/main" count="48" uniqueCount="42">
  <si>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№</t>
  </si>
  <si>
    <t xml:space="preserve">Подтвердили </t>
  </si>
  <si>
    <t xml:space="preserve">Понизили </t>
  </si>
  <si>
    <t xml:space="preserve">Повысили </t>
  </si>
  <si>
    <t xml:space="preserve">Количество  обучающихся в классе, принявших участие в ВПР </t>
  </si>
  <si>
    <t>"2"</t>
  </si>
  <si>
    <t>"3"</t>
  </si>
  <si>
    <t>"4"</t>
  </si>
  <si>
    <t>"5"</t>
  </si>
  <si>
    <t>Общее количество обучающихся в классе во всех параллелях</t>
  </si>
  <si>
    <t>Усеваемость ВПР, в %</t>
  </si>
  <si>
    <t>Качество знаний ВПР, в%</t>
  </si>
  <si>
    <t>Доля обучающихся в классе, принявших участие в ВПР</t>
  </si>
  <si>
    <t>Распределение групп баллов, доля</t>
  </si>
  <si>
    <t>Номера задний, с котрыми не справилось больше 50% обучающихся класса:</t>
  </si>
  <si>
    <t>Темы, требующие дополнитеной проработки ( с котрыми не справилось больше 50% обучающихся класса): № задания - тема</t>
  </si>
  <si>
    <t>Соотнесение результатов за предыдущее полугодие и ВПР  в %</t>
  </si>
  <si>
    <t xml:space="preserve">Соотнесение результатов за ВПР предыдущего и текущего года в % </t>
  </si>
  <si>
    <t xml:space="preserve">Количество привлечённых наблюдателей за процедурой проверки ВПР </t>
  </si>
  <si>
    <r>
      <t xml:space="preserve">Средняя отметка за ВПР в </t>
    </r>
    <r>
      <rPr>
        <sz val="9"/>
        <rFont val="Times New Roman"/>
        <family val="1"/>
      </rPr>
      <t>текущем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учебном году </t>
    </r>
  </si>
  <si>
    <r>
      <t xml:space="preserve">Количество привлечённых </t>
    </r>
    <r>
      <rPr>
        <sz val="9"/>
        <color indexed="8"/>
        <rFont val="Times New Roman"/>
        <family val="1"/>
      </rPr>
      <t xml:space="preserve">наблюдателей за процедурой проведения ВПР </t>
    </r>
  </si>
  <si>
    <t>2023/2024 учебный год</t>
  </si>
  <si>
    <r>
      <t xml:space="preserve">Средняя отметка за ВПР в </t>
    </r>
    <r>
      <rPr>
        <sz val="9"/>
        <rFont val="Times New Roman"/>
        <family val="1"/>
      </rPr>
      <t>предыдущем</t>
    </r>
    <r>
      <rPr>
        <sz val="9"/>
        <color indexed="10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учебном году </t>
    </r>
  </si>
  <si>
    <t>Мероприятия                    по работе с результатами ВПР</t>
  </si>
  <si>
    <t>количество отметок</t>
  </si>
  <si>
    <t>МР Ишимбайский район</t>
  </si>
  <si>
    <t xml:space="preserve">Карта анализа результатов ЕПР обучающихся 11 классов </t>
  </si>
  <si>
    <t>Наименованите ОУ</t>
  </si>
  <si>
    <t>Вся выборка</t>
  </si>
  <si>
    <t>Республика Башкортостан</t>
  </si>
  <si>
    <t>Ишимбайский муниципальный район</t>
  </si>
  <si>
    <t>МБОУ СОШ №16</t>
  </si>
  <si>
    <t>СОШ №19</t>
  </si>
  <si>
    <t>2, 3, 4, 5, 8, 9, 13,14, 19</t>
  </si>
  <si>
    <t>1-5, 7, 8, 9-19</t>
  </si>
  <si>
    <t>1. Систематизировать разнообразную историческую информацию на основе своих представлений об общих закономерностях исторического процесса (знание исторических деятелей); 2. Систематизировать разнообразную историческую информацию на основе своих представлений об общих закономерностях исторического процесса; 3. Использовать принципы причинно-следственного, структурно-функционального, временного и пространственного анализа для изучения исторических процессов и явлений; 4. Проводить поиск исторической информации в источниках разного типа. Осуществлять внешнюю и внутреннюю критику источника; 5. Анализировать историческую информацию, представленную в разных знаковых системах (текст, карта, таблица, схема, аудиовизуальный ряд). Систематизировать разнообразную историческую информацию на основе своих представлений об общих закономерностях исторического процесса (история культуры); 7. Использовать принципы причинно-следственного, структурно-функционального, временного и пространственного анализа для изучения исторических процессов и явлений; 8. Осуществлять поиск социальной информации, представленной в различных знаковых системах (рисунок); 9.  Анализировать актуальную информацию о социальных объектах, выявляя их общие черты и различия; устанавливать соответствия между существенными чертами и признаками изученных социальных явлений и обществоведческими терминами и понятиями; 10. Характеризовать с научных позиций основы конституционного строя, права и свободы человека и гражданина, конституционные обязанности гражданина Российской Федерации; 11.  Анализировать актуальную информацию о социальных объектах, выявляя их общие черты и различия; устанавливать соответствия между существенными чертами и признаками изученных социальных явлений и обществоведческими терминами и понятиями; 12. Применять социально-экономические и гуманитарные знания в процессе решения познавательных задач по актуальным социальным проблемам; 13. Применять социально-экономические и гуманитарные знания в процессе решения познавательных задач по актуальным социальным проблемам (задание-задача); 14. Осуществлять поиск социальной информации по заданной теме из диаграммы/таблицы; оценивать поведение людей с точки зрения социальных норм, экономической рациональности; 15. Сформированность системы комплексных социально ориентированных географических знаний о закономерностях развития природы, размещения населения и хозяйства, о динамике и территориальных особенностях процессов, протекающих в географическом пространстве; 16. Сформированность системы комплексных социально ориентированных географических знаний о закономерностях развития природы, размещения населения и хозяйства, о динамике и территориальных особенностях процессов, протекающих в географическом пространстве / Природно-хозяйственное районирование России. Регионы России; 17. Сформированность системы комплексных социально ориентированных географических знаний о закономерностях развития природы, размещения населения и хозяйства, о динамике и территориальных особенностях процессов, протекающих в географическом пространстве / Административно-территориальное устройство России. Столицы и крупные города; 18. Сформированность системы комплексных социально ориентированных географических знаний о закономерностях развития природы, размещения населения и хозяйства, о динамике и территориальных особенностях процессов, протекающих в географическом пространстве / Часовые зоны на территории России; 19. Сформированность системы комплексных социально ориентированных географических знаний о закономерностях развития природы, размещения населения и хозяйства, о динамике и территориальных особенностях процессов, протекающих в географическом пространстве / Население и хозяйство России и мира. Особенности природно-ресурсного потенциала, населения, хозяйства, культуры крупных стран мира</t>
  </si>
  <si>
    <t>2. Систематизировать разнообразную историческую информацию на основе своих представлений об общих закономерностях исторического процесса; 3. Использовать принципы причинно-следственного, структурно-функционального, временного и пространственного анализа для изучения исторических процессов и явлений; 4. Проводить поиск исторической информации в источниках разного типа. Осуществлять внешнюю и внутреннюю критику источника; 5. Анализировать историческую информацию, представленную в разных знаковых системах (текст, карта, таблица, схема, аудиовизуальный ряд). Систематизировать разнообразную историческую информацию на основе своих представлений об общих закономерностях исторического процесса (история культуры); 8. Осуществлять поиск социальной информации, представленной в различных знаковых системах (рисунок); 9.  Анализировать актуальную информацию о социальных объектах, выявляя их общие черты и различия; устанавливать соответствия между существенными чертами и признаками изученных социальных явлений и обществоведческими терминами и понятиями;  13. Применять социально-экономические и гуманитарные знания в процессе решения познавательных задач по актуальным социальным проблемам (задание-задача); 14. Осуществлять поиск социальной информации по заданной теме из диаграммы/таблицы; оценивать поведение людей с точки зрения социальных норм, экономической рациональности;19. Сформированность системы комплексных социально ориентированных географических знаний о закономерностях развития природы, размещения населения и хозяйства, о динамике и территориальных особенностях процессов, протекающих в географическом пространстве / Население и хозяйство России и мира. Особенности природно-ресурсного потенциала, населения, хозяйства, культуры крупных стран мира</t>
  </si>
  <si>
    <t>Единая проверочная работав 11 классе</t>
  </si>
  <si>
    <t xml:space="preserve"> </t>
  </si>
  <si>
    <t>-</t>
  </si>
  <si>
    <t>2, 3, 4, 9, 11, 13, 16</t>
  </si>
  <si>
    <t>2. Систематизировать разнообразную историческую информацию на основе своих представлений об общих закономерностях исторического процесса; 3. Использовать принципы причинно-следственного, структурно-функционального, временного и пространственного анализа для изучения исторических процессов и явлений; 4. Проводить поиск исторической информации в источниках разного типа. Осуществлять внешнюю и внутреннюю критику источника; 9.  Анализировать актуальную информацию о социальных объектах, выявляя их общие черты и различия; устанавливать соответствия между существенными чертами и признаками изученных социальных явлений и обществоведческими терминами и понятиями; 11.  Анализировать актуальную информацию о социальных объектах, выявляя их общие черты и различия; устанавливать соответствия между существенными чертами и признаками изученных социальных явлений и обществоведческими терминами и понятиями; 13. Применять социально-экономические и гуманитарные знания в процессе решения познавательных задач по актуальным социальным проблемам (задание-задача); 16. Сформированность системы комплексных социально ориентированных географических знаний о закономерностях развития природы, размещения населения и хозяйства, о динамике и территориальных особенностях процессов, протекающих в географическом пространстве / Природно-хозяйственное районирование России. Регионы России; 17. Сформированность системы комплексных социально ориентированных географических знаний о закономерностях развития природы, размещения населения и хозяйства, о динамике и территориальных особенностях процессов, протекающих в географическом пространстве / Административно-территориальное устройство России. Столицы и крупные города; 18. Сформированность системы комплексных социально ориентированных географических знаний о закономерностях развития природы, размещения населения и хозяйства, о динамике и территориальных особенностях процессов, протекающих в географическом пространстве / Часовые зоны на территории России; 19. Сформированность системы комплексных социально ориентированных географических знаний о закономерностях развития природы, размещения населения и хозяйства, о динамике и территориальных особенностях процессов, протекающих в географическом пространстве / Население и хозяйство России и мира. Особенности природно-ресурсного потенциала, населения, хозяйства, культуры крупных стран мира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</si>
</sst>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9.3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i/>
      <vertAlign val="subscript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textRotation="90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3" fontId="53" fillId="2" borderId="10" xfId="0" applyNumberFormat="1" applyFont="1" applyFill="1" applyBorder="1" applyAlignment="1">
      <alignment horizontal="center" vertical="center" wrapText="1"/>
    </xf>
    <xf numFmtId="172" fontId="53" fillId="0" borderId="10" xfId="53" applyNumberFormat="1" applyFont="1" applyFill="1" applyBorder="1" applyAlignment="1">
      <alignment horizontal="center" vertical="center" wrapText="1"/>
      <protection/>
    </xf>
    <xf numFmtId="0" fontId="53" fillId="0" borderId="10" xfId="53" applyFont="1" applyBorder="1" applyAlignment="1">
      <alignment vertical="center"/>
      <protection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3" fontId="53" fillId="0" borderId="11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3" fontId="53" fillId="0" borderId="11" xfId="0" applyNumberFormat="1" applyFont="1" applyFill="1" applyBorder="1" applyAlignment="1">
      <alignment horizontal="center" vertical="center" wrapText="1"/>
    </xf>
    <xf numFmtId="3" fontId="53" fillId="0" borderId="12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3" fontId="53" fillId="33" borderId="11" xfId="53" applyNumberFormat="1" applyFont="1" applyFill="1" applyBorder="1" applyAlignment="1">
      <alignment horizontal="left" vertical="center" wrapText="1"/>
      <protection/>
    </xf>
    <xf numFmtId="0" fontId="53" fillId="33" borderId="12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6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172" fontId="56" fillId="0" borderId="10" xfId="0" applyNumberFormat="1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 wrapText="1"/>
    </xf>
    <xf numFmtId="0" fontId="56" fillId="33" borderId="10" xfId="53" applyFont="1" applyFill="1" applyBorder="1" applyAlignment="1">
      <alignment vertical="center"/>
      <protection/>
    </xf>
    <xf numFmtId="0" fontId="56" fillId="0" borderId="10" xfId="0" applyFont="1" applyBorder="1" applyAlignment="1">
      <alignment horizontal="center" wrapText="1"/>
    </xf>
    <xf numFmtId="1" fontId="56" fillId="0" borderId="10" xfId="0" applyNumberFormat="1" applyFont="1" applyBorder="1" applyAlignment="1">
      <alignment horizontal="center" vertical="center"/>
    </xf>
    <xf numFmtId="2" fontId="56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/>
    </xf>
    <xf numFmtId="0" fontId="56" fillId="0" borderId="10" xfId="0" applyFont="1" applyBorder="1" applyAlignment="1">
      <alignment/>
    </xf>
    <xf numFmtId="0" fontId="56" fillId="0" borderId="16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3" fontId="56" fillId="33" borderId="10" xfId="0" applyNumberFormat="1" applyFont="1" applyFill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33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="85" zoomScaleNormal="85" zoomScalePageLayoutView="0" workbookViewId="0" topLeftCell="A1">
      <selection activeCell="T18" sqref="T18"/>
    </sheetView>
  </sheetViews>
  <sheetFormatPr defaultColWidth="9.140625" defaultRowHeight="15"/>
  <cols>
    <col min="1" max="1" width="5.00390625" style="0" customWidth="1"/>
    <col min="2" max="2" width="36.140625" style="0" customWidth="1"/>
    <col min="3" max="3" width="17.140625" style="0" customWidth="1"/>
    <col min="4" max="4" width="15.57421875" style="0" customWidth="1"/>
    <col min="5" max="5" width="17.7109375" style="0" customWidth="1"/>
    <col min="6" max="6" width="18.28125" style="0" customWidth="1"/>
    <col min="7" max="7" width="20.421875" style="0" customWidth="1"/>
    <col min="8" max="8" width="17.7109375" style="0" customWidth="1"/>
    <col min="18" max="18" width="15.8515625" style="0" customWidth="1"/>
    <col min="19" max="19" width="11.140625" style="0" customWidth="1"/>
    <col min="20" max="20" width="22.28125" style="0" customWidth="1"/>
    <col min="21" max="21" width="45.8515625" style="0" customWidth="1"/>
    <col min="22" max="22" width="16.8515625" style="0" customWidth="1"/>
    <col min="23" max="23" width="8.8515625" style="0" customWidth="1"/>
  </cols>
  <sheetData>
    <row r="1" spans="1:22" s="3" customFormat="1" ht="24.75" customHeight="1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5" customFormat="1" ht="26.25" customHeight="1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s="5" customFormat="1" ht="27" customHeight="1">
      <c r="A3" s="28" t="s">
        <v>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s="5" customFormat="1" ht="28.5" customHeight="1">
      <c r="A4" s="29" t="s">
        <v>37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6" s="4" customFormat="1" ht="64.5" customHeight="1">
      <c r="A5" s="31" t="s">
        <v>0</v>
      </c>
      <c r="B5" s="13" t="s">
        <v>27</v>
      </c>
      <c r="C5" s="13" t="s">
        <v>9</v>
      </c>
      <c r="D5" s="13" t="s">
        <v>4</v>
      </c>
      <c r="E5" s="13" t="s">
        <v>12</v>
      </c>
      <c r="F5" s="13" t="s">
        <v>22</v>
      </c>
      <c r="G5" s="13" t="s">
        <v>19</v>
      </c>
      <c r="H5" s="22" t="s">
        <v>17</v>
      </c>
      <c r="I5" s="18" t="s">
        <v>13</v>
      </c>
      <c r="J5" s="19"/>
      <c r="K5" s="19"/>
      <c r="L5" s="20"/>
      <c r="M5" s="13" t="s">
        <v>10</v>
      </c>
      <c r="N5" s="13" t="s">
        <v>11</v>
      </c>
      <c r="O5" s="21" t="s">
        <v>16</v>
      </c>
      <c r="P5" s="21"/>
      <c r="Q5" s="21"/>
      <c r="R5" s="24" t="s">
        <v>20</v>
      </c>
      <c r="S5" s="24" t="s">
        <v>18</v>
      </c>
      <c r="T5" s="32" t="s">
        <v>14</v>
      </c>
      <c r="U5" s="16" t="s">
        <v>15</v>
      </c>
      <c r="V5" s="15" t="s">
        <v>23</v>
      </c>
      <c r="W5" s="12" t="s">
        <v>24</v>
      </c>
      <c r="X5" s="12"/>
      <c r="Y5" s="12"/>
      <c r="Z5" s="12"/>
    </row>
    <row r="6" spans="1:26" s="4" customFormat="1" ht="57" customHeight="1">
      <c r="A6" s="23"/>
      <c r="B6" s="14"/>
      <c r="C6" s="14"/>
      <c r="D6" s="14"/>
      <c r="E6" s="14"/>
      <c r="F6" s="14"/>
      <c r="G6" s="14"/>
      <c r="H6" s="23"/>
      <c r="I6" s="7" t="s">
        <v>5</v>
      </c>
      <c r="J6" s="7" t="s">
        <v>6</v>
      </c>
      <c r="K6" s="7" t="s">
        <v>7</v>
      </c>
      <c r="L6" s="7" t="s">
        <v>8</v>
      </c>
      <c r="M6" s="14"/>
      <c r="N6" s="14"/>
      <c r="O6" s="8" t="s">
        <v>2</v>
      </c>
      <c r="P6" s="8" t="s">
        <v>1</v>
      </c>
      <c r="Q6" s="8" t="s">
        <v>3</v>
      </c>
      <c r="R6" s="25"/>
      <c r="S6" s="25"/>
      <c r="T6" s="33"/>
      <c r="U6" s="17"/>
      <c r="V6" s="15"/>
      <c r="W6" s="7" t="s">
        <v>5</v>
      </c>
      <c r="X6" s="7" t="s">
        <v>6</v>
      </c>
      <c r="Y6" s="7" t="s">
        <v>7</v>
      </c>
      <c r="Z6" s="7" t="s">
        <v>8</v>
      </c>
    </row>
    <row r="7" spans="1:29" s="4" customFormat="1" ht="15" customHeight="1">
      <c r="A7" s="34">
        <v>1</v>
      </c>
      <c r="B7" s="35" t="s">
        <v>28</v>
      </c>
      <c r="C7" s="34"/>
      <c r="D7" s="52">
        <v>3310</v>
      </c>
      <c r="E7" s="36" t="e">
        <f>D7/C7*100</f>
        <v>#DIV/0!</v>
      </c>
      <c r="F7" s="36"/>
      <c r="G7" s="37">
        <f>(W7*2+X7*3+Y7*4+Z7*5)/D7</f>
        <v>3.1825</v>
      </c>
      <c r="H7" s="34"/>
      <c r="I7" s="52">
        <v>24.14</v>
      </c>
      <c r="J7" s="52">
        <v>41.48</v>
      </c>
      <c r="K7" s="52">
        <v>26.37</v>
      </c>
      <c r="L7" s="52">
        <v>8.01</v>
      </c>
      <c r="M7" s="38">
        <f>100-I7</f>
        <v>75.86</v>
      </c>
      <c r="N7" s="38">
        <f>K7+L7</f>
        <v>34.38</v>
      </c>
      <c r="O7" s="39"/>
      <c r="P7" s="40"/>
      <c r="Q7" s="40"/>
      <c r="R7" s="41"/>
      <c r="S7" s="41"/>
      <c r="T7" s="57"/>
      <c r="U7" s="42"/>
      <c r="V7" s="43"/>
      <c r="W7" s="44">
        <f>I7/100*D7</f>
        <v>799.034</v>
      </c>
      <c r="X7" s="44">
        <f>J7/100*D7</f>
        <v>1372.9879999999998</v>
      </c>
      <c r="Y7" s="44">
        <f>K7/100*D7</f>
        <v>872.847</v>
      </c>
      <c r="Z7" s="44">
        <f>L7/100*D7</f>
        <v>265.13100000000003</v>
      </c>
      <c r="AA7" s="11"/>
      <c r="AB7" s="9"/>
      <c r="AC7" s="10"/>
    </row>
    <row r="8" spans="1:29" s="6" customFormat="1" ht="15" customHeight="1">
      <c r="A8" s="34">
        <v>2</v>
      </c>
      <c r="B8" s="35" t="s">
        <v>29</v>
      </c>
      <c r="C8" s="34"/>
      <c r="D8" s="52">
        <v>205</v>
      </c>
      <c r="E8" s="45" t="e">
        <f>D8/C8*100</f>
        <v>#DIV/0!</v>
      </c>
      <c r="F8" s="34"/>
      <c r="G8" s="37">
        <f>(W8*2+X8*3+Y8*4+Z8*5)/D8</f>
        <v>3.0341</v>
      </c>
      <c r="H8" s="46"/>
      <c r="I8" s="52">
        <v>21.95</v>
      </c>
      <c r="J8" s="52">
        <v>54.15</v>
      </c>
      <c r="K8" s="52">
        <v>22.44</v>
      </c>
      <c r="L8" s="52">
        <v>1.46</v>
      </c>
      <c r="M8" s="38">
        <f>100-I8</f>
        <v>78.05</v>
      </c>
      <c r="N8" s="38">
        <f>K8+L8</f>
        <v>23.900000000000002</v>
      </c>
      <c r="O8" s="47"/>
      <c r="P8" s="34"/>
      <c r="Q8" s="34"/>
      <c r="R8" s="39"/>
      <c r="S8" s="39"/>
      <c r="T8" s="55"/>
      <c r="U8" s="42"/>
      <c r="V8" s="43"/>
      <c r="W8" s="44">
        <f>I8/100*D8</f>
        <v>44.9975</v>
      </c>
      <c r="X8" s="44">
        <f>J8/100*D8</f>
        <v>111.0075</v>
      </c>
      <c r="Y8" s="44">
        <f>K8/100*D8</f>
        <v>46.002</v>
      </c>
      <c r="Z8" s="44">
        <f>L8/100*D8</f>
        <v>2.993</v>
      </c>
      <c r="AA8" s="11"/>
      <c r="AB8" s="9"/>
      <c r="AC8" s="10"/>
    </row>
    <row r="9" spans="1:26" s="1" customFormat="1" ht="15" customHeight="1">
      <c r="A9" s="34">
        <v>3</v>
      </c>
      <c r="B9" s="35" t="s">
        <v>30</v>
      </c>
      <c r="C9" s="34">
        <v>253</v>
      </c>
      <c r="D9" s="52">
        <v>47</v>
      </c>
      <c r="E9" s="45">
        <f>D9/C9*100</f>
        <v>18.57707509881423</v>
      </c>
      <c r="F9" s="34" t="s">
        <v>39</v>
      </c>
      <c r="G9" s="37">
        <f>(W9*2+X9*3+Y9*4+Z9*5)/D9</f>
        <v>2.766</v>
      </c>
      <c r="H9" s="34"/>
      <c r="I9" s="52">
        <v>34.04</v>
      </c>
      <c r="J9" s="52">
        <v>55.32</v>
      </c>
      <c r="K9" s="52">
        <v>10.64</v>
      </c>
      <c r="L9" s="52">
        <v>0</v>
      </c>
      <c r="M9" s="38">
        <f>100-I9</f>
        <v>65.96000000000001</v>
      </c>
      <c r="N9" s="38">
        <f>K9+L9</f>
        <v>10.64</v>
      </c>
      <c r="O9" s="34"/>
      <c r="P9" s="34"/>
      <c r="Q9" s="34"/>
      <c r="R9" s="34">
        <v>2</v>
      </c>
      <c r="S9" s="34"/>
      <c r="T9" s="56" t="s">
        <v>40</v>
      </c>
      <c r="U9" s="59" t="s">
        <v>41</v>
      </c>
      <c r="V9" s="34"/>
      <c r="W9" s="44">
        <f>I9/100*D9</f>
        <v>15.9988</v>
      </c>
      <c r="X9" s="44">
        <f>J9/100*D9</f>
        <v>26.000400000000003</v>
      </c>
      <c r="Y9" s="44">
        <f>K9/100*D9</f>
        <v>5.000800000000001</v>
      </c>
      <c r="Z9" s="44">
        <f>L9/100*D9</f>
        <v>0</v>
      </c>
    </row>
    <row r="10" spans="1:26" s="2" customFormat="1" ht="15" customHeight="1">
      <c r="A10" s="34">
        <v>4</v>
      </c>
      <c r="B10" s="35" t="s">
        <v>31</v>
      </c>
      <c r="C10" s="34">
        <v>27</v>
      </c>
      <c r="D10" s="52">
        <v>24</v>
      </c>
      <c r="E10" s="45">
        <f>D10/C10*100</f>
        <v>88.88888888888889</v>
      </c>
      <c r="F10" s="49" t="s">
        <v>39</v>
      </c>
      <c r="G10" s="37">
        <f>(W10*2+X10*3+Y10*4+Z10*5)/D10</f>
        <v>2.5</v>
      </c>
      <c r="H10" s="49"/>
      <c r="I10" s="52">
        <v>50</v>
      </c>
      <c r="J10" s="52">
        <v>50</v>
      </c>
      <c r="K10" s="52">
        <v>0</v>
      </c>
      <c r="L10" s="52">
        <v>0</v>
      </c>
      <c r="M10" s="38">
        <f>100-I10</f>
        <v>50</v>
      </c>
      <c r="N10" s="38">
        <f>K10+L10</f>
        <v>0</v>
      </c>
      <c r="O10" s="34"/>
      <c r="P10" s="48"/>
      <c r="Q10" s="48"/>
      <c r="R10" s="53">
        <v>1</v>
      </c>
      <c r="S10" s="51"/>
      <c r="T10" s="58" t="s">
        <v>34</v>
      </c>
      <c r="U10" s="59" t="s">
        <v>35</v>
      </c>
      <c r="V10" s="49"/>
      <c r="W10" s="44">
        <f>I10/100*D10</f>
        <v>12</v>
      </c>
      <c r="X10" s="44">
        <f>J10/100*D10</f>
        <v>12</v>
      </c>
      <c r="Y10" s="44">
        <f>K10/100*D10</f>
        <v>0</v>
      </c>
      <c r="Z10" s="44">
        <f>L10/100*D10</f>
        <v>0</v>
      </c>
    </row>
    <row r="11" spans="1:26" s="2" customFormat="1" ht="15" customHeight="1">
      <c r="A11" s="34">
        <v>5</v>
      </c>
      <c r="B11" s="35" t="s">
        <v>32</v>
      </c>
      <c r="C11" s="53">
        <v>24</v>
      </c>
      <c r="D11" s="52">
        <v>23</v>
      </c>
      <c r="E11" s="45">
        <f>D11/C11*100</f>
        <v>95.83333333333334</v>
      </c>
      <c r="F11" s="54" t="s">
        <v>39</v>
      </c>
      <c r="G11" s="37">
        <f>(W11*2+X11*3+Y11*4+Z11*5)/D11</f>
        <v>3.0434999999999994</v>
      </c>
      <c r="H11" s="54"/>
      <c r="I11" s="52">
        <v>17.39</v>
      </c>
      <c r="J11" s="52">
        <v>60.87</v>
      </c>
      <c r="K11" s="52">
        <v>21.74</v>
      </c>
      <c r="L11" s="52">
        <v>0</v>
      </c>
      <c r="M11" s="38">
        <f>100-I11</f>
        <v>82.61</v>
      </c>
      <c r="N11" s="38">
        <f>K11+L11</f>
        <v>21.74</v>
      </c>
      <c r="O11" s="34"/>
      <c r="P11" s="50"/>
      <c r="Q11" s="50"/>
      <c r="R11" s="53">
        <v>1</v>
      </c>
      <c r="S11" s="51"/>
      <c r="T11" s="58" t="s">
        <v>33</v>
      </c>
      <c r="U11" s="59" t="s">
        <v>36</v>
      </c>
      <c r="V11" s="49"/>
      <c r="W11" s="44">
        <f>I11/100*D11</f>
        <v>3.9997</v>
      </c>
      <c r="X11" s="44">
        <f>J11/100*D11</f>
        <v>14.0001</v>
      </c>
      <c r="Y11" s="44">
        <f>K11/100*D11</f>
        <v>5.0001999999999995</v>
      </c>
      <c r="Z11" s="44">
        <f>L11/100*D11</f>
        <v>0</v>
      </c>
    </row>
    <row r="12" spans="18:21" ht="14.25">
      <c r="R12" s="60"/>
      <c r="S12" s="60"/>
      <c r="T12" s="60"/>
      <c r="U12" s="60"/>
    </row>
    <row r="19" ht="14.25">
      <c r="B19" t="s">
        <v>38</v>
      </c>
    </row>
  </sheetData>
  <sheetProtection/>
  <mergeCells count="23">
    <mergeCell ref="C5:C6"/>
    <mergeCell ref="D5:D6"/>
    <mergeCell ref="A1:V1"/>
    <mergeCell ref="A2:V2"/>
    <mergeCell ref="A3:V3"/>
    <mergeCell ref="A4:V4"/>
    <mergeCell ref="B5:B6"/>
    <mergeCell ref="A5:A6"/>
    <mergeCell ref="S5:S6"/>
    <mergeCell ref="T5:T6"/>
    <mergeCell ref="E5:E6"/>
    <mergeCell ref="F5:F6"/>
    <mergeCell ref="I5:L5"/>
    <mergeCell ref="O5:Q5"/>
    <mergeCell ref="H5:H6"/>
    <mergeCell ref="R5:R6"/>
    <mergeCell ref="W5:Z5"/>
    <mergeCell ref="G5:G6"/>
    <mergeCell ref="M5:M6"/>
    <mergeCell ref="N5:N6"/>
    <mergeCell ref="V5:V6"/>
    <mergeCell ref="V7:V8"/>
    <mergeCell ref="U5:U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2024-06-25T06:17:41Z</dcterms:modified>
  <cp:category/>
  <cp:version/>
  <cp:contentType/>
  <cp:contentStatus/>
</cp:coreProperties>
</file>