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6" firstSheet="1" activeTab="1"/>
  </bookViews>
  <sheets>
    <sheet name="карта анализа ВПР в МО форма" sheetId="1" r:id="rId1"/>
    <sheet name="математика" sheetId="2" r:id="rId2"/>
    <sheet name="русский язык" sheetId="3" r:id="rId3"/>
    <sheet name="окружающий мир" sheetId="4" r:id="rId4"/>
  </sheets>
  <definedNames/>
  <calcPr fullCalcOnLoad="1"/>
</workbook>
</file>

<file path=xl/sharedStrings.xml><?xml version="1.0" encoding="utf-8"?>
<sst xmlns="http://schemas.openxmlformats.org/spreadsheetml/2006/main" count="339" uniqueCount="161">
  <si>
    <t>№</t>
  </si>
  <si>
    <t xml:space="preserve">Дата заполнения карты   «_____»________________20___г. </t>
  </si>
  <si>
    <t>Наименование ОО</t>
  </si>
  <si>
    <t>Карта анализа результатов ВПР в муниципалитете</t>
  </si>
  <si>
    <t>Итого</t>
  </si>
  <si>
    <t xml:space="preserve">Подтвердили </t>
  </si>
  <si>
    <t xml:space="preserve">Понизили </t>
  </si>
  <si>
    <t xml:space="preserve">Повысили </t>
  </si>
  <si>
    <t>_______________________________________(предмет)</t>
  </si>
  <si>
    <t xml:space="preserve">Количество  обучающихся в классе, принявших участие в ВПР </t>
  </si>
  <si>
    <t>Количество  обучающихся в классе, принявших участие в ВПР в %</t>
  </si>
  <si>
    <r>
      <t>Соотнесение результатов ВПР с текущей успеваемостью,</t>
    </r>
    <r>
      <rPr>
        <b/>
        <sz val="12"/>
        <rFont val="Times New Roman"/>
        <family val="1"/>
      </rPr>
      <t xml:space="preserve"> в %</t>
    </r>
    <r>
      <rPr>
        <b/>
        <sz val="12"/>
        <color indexed="8"/>
        <rFont val="Times New Roman"/>
        <family val="1"/>
      </rPr>
      <t xml:space="preserve"> </t>
    </r>
  </si>
  <si>
    <t>Темы, требующие дополнительной проработки в разрезе школы  (процент выполнения заданий ниже 50%), в скобке указать номера заданий</t>
  </si>
  <si>
    <t>"2"</t>
  </si>
  <si>
    <t>"3"</t>
  </si>
  <si>
    <t>"4"</t>
  </si>
  <si>
    <t>"5"</t>
  </si>
  <si>
    <r>
      <t xml:space="preserve">Количество привлечённых </t>
    </r>
    <r>
      <rPr>
        <b/>
        <sz val="12"/>
        <color indexed="8"/>
        <rFont val="Times New Roman"/>
        <family val="1"/>
      </rPr>
      <t>наблюдателей за процедурой проведения ВПР (чел.)</t>
    </r>
  </si>
  <si>
    <t>Количество привлечённых наблюдателей за процедурой проверки ВПР (чел.)</t>
  </si>
  <si>
    <t>Общее количество обучающихся в классе во всех параллелях</t>
  </si>
  <si>
    <t>Усеваемость ВПР, в %</t>
  </si>
  <si>
    <t>Качество знаний ВПР, в%</t>
  </si>
  <si>
    <t xml:space="preserve">Мероприятия в разрезе муниципалитета                   по работе с результатами ВПР в ОО  </t>
  </si>
  <si>
    <t>Средняя отметка  ОО за предыдущий триместр/четверть/полугодие</t>
  </si>
  <si>
    <r>
      <t xml:space="preserve">Результаты выполнения ВПР в </t>
    </r>
    <r>
      <rPr>
        <b/>
        <sz val="12"/>
        <rFont val="Times New Roman"/>
        <family val="1"/>
      </rPr>
      <t>текущем</t>
    </r>
    <r>
      <rPr>
        <b/>
        <sz val="12"/>
        <color indexed="10"/>
        <rFont val="Times New Roman"/>
        <family val="1"/>
      </rPr>
      <t xml:space="preserve"> </t>
    </r>
    <r>
      <rPr>
        <b/>
        <sz val="12"/>
        <color indexed="8"/>
        <rFont val="Times New Roman"/>
        <family val="1"/>
      </rPr>
      <t>учебном году по предмету  *</t>
    </r>
  </si>
  <si>
    <t>*указать средний балл за выполнение ВПР в текущем учебном году в ______классах</t>
  </si>
  <si>
    <t>___МР Ишимбайский район__( наименование муниципального образования)</t>
  </si>
  <si>
    <t>Карта анализов результатов ВПР и успеваемости обучающихся ____6____классов в _2022/2023_учебном году</t>
  </si>
  <si>
    <t>Распределение групп баллов, доля</t>
  </si>
  <si>
    <t>Распределение групп баллов, количество</t>
  </si>
  <si>
    <t>МБОУ гимназия №1</t>
  </si>
  <si>
    <t>МБОУ СОШ №2</t>
  </si>
  <si>
    <t>Методист, курирующий предмет                                                                                                               (подпись) __________________(расшифровка)_____________</t>
  </si>
  <si>
    <t>Муниципальный координатор ВПР                                                                                                          (подпись) __________________(расшифровка)_____________</t>
  </si>
  <si>
    <t>МБОУ СОШ №2 г. Ишимбая муниципального района Ишимбайский район Республики Башкортостан</t>
  </si>
  <si>
    <t>МБОУ СОШ №3 г. Ишимбая Республики Башкортостан</t>
  </si>
  <si>
    <t>МБОУ ООШ №4 города Ишимбая муниципального района Ишимбайский район Республики Башкортостан</t>
  </si>
  <si>
    <t>МБОУ ООШ №5 города Ишимбая муниципального района Ишимбайский район Республики Башкортостан</t>
  </si>
  <si>
    <t>МБОУ СОШ №11 с углубленным изучением отдельных предметов г. Ишимбая муниципального района Ишимбайский район Республики Башкортостан</t>
  </si>
  <si>
    <t>МБОУ СОШ №14 г. Ишимбая муниципального района Ишимбайский район Республики Башкортостан</t>
  </si>
  <si>
    <t>МБОУ СОШ №15 г.Ишимбая муниципального района Ишимбайский район Республики Башкортостан</t>
  </si>
  <si>
    <t>МБОУ СОШ №16 г. Ишимбая муниципального района Ишимбайский район Республики Башкортостан</t>
  </si>
  <si>
    <t>МБОУ ООШ №17 г. Ишимбая муниципального района Ишимбайский район Республики Башкортостан</t>
  </si>
  <si>
    <t>МБОУ СОШ №18 г. Ишимбая муниципального района Ишимбайский район Республики Башкортостан</t>
  </si>
  <si>
    <t>МБОУ СОШ №19 г. Ишимбая муниципального района Ишимбайский район Республики Башкортостан</t>
  </si>
  <si>
    <t>МБОУ гимназия №1 г. Ишимбая муниципального района Ишимбайский район Республики Башкортостан</t>
  </si>
  <si>
    <t>МБОУ лицей №12 г. Ишимбая муниципального района Ишимбайский район Республики Башкортостан</t>
  </si>
  <si>
    <t>МБОУ Башкирская гимназия-интернат №2 им. Ахметзаки Валиди</t>
  </si>
  <si>
    <t>МБОУ СОШ деревни Ахмерово муниципального района Ишимбайский район Республики Башкортостан</t>
  </si>
  <si>
    <t>МБОУ СОШ деревни Биксяново муниципального района Ишимбайский район Республики Башкортостан</t>
  </si>
  <si>
    <t>МБОУ СОШ деревни Васильевка муниципального района Ишимбайский район Республики Башкортостан</t>
  </si>
  <si>
    <t>МБОУ СОШ села Верхотор муниципального района Ишимбайский район Республики Башкортостан</t>
  </si>
  <si>
    <t>МБОУ СОШ села Верхнеиткулово муниципального района Ишимбайский район Республики Башкортостан</t>
  </si>
  <si>
    <t>МБОУ СОШ села Ишеево муниципального района Ишимбайский район Республики Башкортостан</t>
  </si>
  <si>
    <t>МБОУ СОШ деревни Канакаево муниципального района Ишимбайский район Республики Башкортостан</t>
  </si>
  <si>
    <t>МБОУ СОШ села Кинзебулатово муниципального района Ишимбайский район Республики Башкортостан</t>
  </si>
  <si>
    <t>МБОУ СОШ села Кузяново муниципального района Ишимбайский район Республики Башкортостан</t>
  </si>
  <si>
    <t>МБОУ СОШ села Кулгунино муниципального района Ишимбайский район Республики Башкортостан</t>
  </si>
  <si>
    <t>МБОУ СОШ села Макарово муниципального района Ишимбайский район Республики Башкортостан</t>
  </si>
  <si>
    <t>МБОУ СОШ села Нижнеарметово муниципального района Ишимбайский район Республики Башкортостан</t>
  </si>
  <si>
    <t>МБОУ СОШ села Новоаптиково муниципального района Ишимбайский район Республики Башкортостан</t>
  </si>
  <si>
    <t>МБОУ СОШ села Петровское муниципального района Ишимбайский район Республики Башкортостан</t>
  </si>
  <si>
    <t>МБОУ СОШ села Сайраново муниципального района Ишимбайский район Республики Башкортостан</t>
  </si>
  <si>
    <t>МБОУ СОШ с. Салихово Ишимбайский район Республики Башкортостан</t>
  </si>
  <si>
    <t>МБОУ СОШ села Скворчиха муниципального района Ишимбайский район Республики Башкортостан</t>
  </si>
  <si>
    <t>МБОУ СОШ села Урман-Бишкадак муниципального района Ишимбайский район Республики Башкортостан</t>
  </si>
  <si>
    <t>МБОУ СОШ д. Тимашевка Ишимбайский район Республики Башкортостан</t>
  </si>
  <si>
    <t>Сложение и вычитание дробей с разными знаменателями (1, 3)</t>
  </si>
  <si>
    <t>умение решать арифметическим способом (в одно-два действия) учебные
задачи и задачи, связанные с повседневной жизнью (3) , умение читать, записывать и сравнивать величины
(время), используя основные единицы измерения величин и соотношения
между ними.( 4)  ,Умение исследовать, распознавать и изображать геометрические
фигуры (5) ,умение извлекать и интерпретировать
информацию, представленную в виде текста, строить связи между
объектами. (10),,11Овладение основами пространственного воображения выявляется , умения решать текстовые задачи в три-четыре
действия.(12)</t>
  </si>
  <si>
    <t xml:space="preserve">Периметр, прощадь геометрических фигур, решение задач в 3-4 действи Построение геометрических фигур с заданными данными. Овладение основами логического и алгоритмического мышления. Сравнение величины (время), используя основные единицы измерения величин и соотношения между ними.
измерениями (отрезок, квадрат, прямоугольник) с помощью линейки.Решение текстовых задач в три-четыре действия.Извлечение и интерпритация
информации, представленной в виде текста. </t>
  </si>
  <si>
    <t>Логическая задача на площадь, нахождение значения выражения, нахождение ответа по тексту,практическая логическая задача Подсчет по часам, логическая задача на площадь, работа с таблицей,нахождение значения выражения, практическая логическая задача</t>
  </si>
  <si>
    <t>Орфография, пунктуация, работа с текстом,,лексич. Знач. Сл., склонение сущ.,развитие речи. Работа с текстом.</t>
  </si>
  <si>
    <t xml:space="preserve">Основная  мысль текста, значение слова, близкое по значению слово, падеж  прилагательного.  Однородные сказуемые, согласные звонкие звуки, значение слова, состав слова, глаголы, пунктуационная ошибка. </t>
  </si>
  <si>
    <t>Освоение доступных способов изучения природы (наблюдение, измерение, опыт); овладение логическими действиями сравнения, анализа, синтеза, установления аналогий и причинно-следственных связей, построения рассуждений; осознанно строить речевое высказывание в соответствии с задачами коммуникации. 
Вычленять содержащиеся в тексте основные события; сравнивать между собой объекты, описанные в тексте, выделяя 2-3 существенных признака; проводить несложные наблюдения в окружающей среде и ставить опыты, используя простейшее лабораторное оборудование;
создавать и преобразовывать модели и схемы для решения задач Овладение начальными сведениями о сущности и особенностях объектов, процессов и явлений действительности (социальных); осознанно строить речевое высказывание в соответствии с задачами коммуникации. 
Оценивать характер взаимоотношений людей в различных социальных группах.Сформированность уважительного отношения к родному краю; осознанно строить речевое высказывание в соответствии с задачами коммуникации. 
[Будут сформированы] основы гражданской идентичности, своей этнической принадлежности в форме осознания «Я» как члена семьи, представителя народа, гражданина России; описывать достопримечательности столицы и родного края.</t>
  </si>
  <si>
    <t>Умение писать текст под диктовку, соблюдая в практике письма изученные орфографические и пунктуационные нормы. Писать под диктовку тексты в соответствии с изученными правилами правописания; проверять предложенный текст, находить и исправлять орфографические и пунктуационные ошибки. Осознавать место возможного возникновения орфографической ошибки; при работе над ошибками осознавать причины появления ошибки и определять способы действий, помогающие предотвратить ее в последующих письменных работах Умение классифицировать согласные звуки. Характеризовать звуки русского языка: согласные звонкие/глухие</t>
  </si>
  <si>
    <t xml:space="preserve">"обмен опытом среди педагогов  по подготовке к ВПР; - участие в вебинарах, семинарах и других мероприятиях по данной теме; - выявление проблем по итогам проверочных работ и оказание методической помощи учителям, Разработка индивидуальных образовательных маршрутов для обучающихся на основе данных о
выполнении каждого из заданий участниками, получившими разные баллы за работу.  Проведение учебных занятий по учебному предмету. Проведение промежуточной оценки обучающихся на учебных занятиях по учебному предмету
"
</t>
  </si>
  <si>
    <t xml:space="preserve">Освоение доступных способов изучения природы (наблюдение, измерение, опыт); овладение логическими действиями сравнения, анализа, синтеза, установления аналогий и причинно-следственных связей, построения рассуждений; осознанно строить речевое высказывание в соответствии с задачами коммуникации. 
Вычленять содержащиеся в тексте основные события; сравнивать между собой объекты, описанные в тексте, выделяя 2-3 существенных признака; проводить несложные наблюдения в окружающей среде и ставить опыты, используя простейшее лабораторное оборудование;создавать и преобразовывать модели и схемы для решения задач , Сформированность уважительного отношения к родному краю; осознанно строить речевое высказывание в соответствии с задачами коммуникации. 
[Будут сформированы] основы гражданской идентичности, своей этнической принадлежности в форме осознания «Я» как члена семьи, представителя народа, гражданина России; описывать достопримечательности столицы и родного края.8К1; 10,2К1; 10,2К2
</t>
  </si>
  <si>
    <t>определение проблемных полей,
дефицитов в виде несформированных
планируемых результатов для каждого
обучающегося по каждому учебному
предмету, по которому выполнялась
процедура ВПР, на основе данных о
выполнении каждого из заданий
участниками, получившими разные
отметки за работу</t>
  </si>
  <si>
    <t>Теория чисел, нумерация страниц, обратные изображения, проценты.</t>
  </si>
  <si>
    <t>составление плана текста,орфография, , работа с текстом,,лексич. Знач. Сл., склонение сущ.,развитие речи., орфография, пунктуация, работа с текстом,,лексич. Знач. Сл., склонение сущ.,развитие речи</t>
  </si>
  <si>
    <t>Материки,ПДД, Профессии,Работа с календарем</t>
  </si>
  <si>
    <t>текстовая задача,вычисления,работа с картиной</t>
  </si>
  <si>
    <t>Орфограмма, фонетика, определение основной мысли текста, составление плана текста,задавать вопросы по содержанию текста,лексическое значение слова, находить в словах с однозначно выделяемыми морфемами окончание, корень, приставку, суффикс,находить в тексте такие части речи, как глаголы, составление текста без орфографических ошибок.</t>
  </si>
  <si>
    <t xml:space="preserve">Главные чллены предложения,звуки речисоставление плана к тексту, состав слова, части речи и ихформы , употребление выражения,фонетику,работа с текстом, уместное употребление выражения.замена слова близким по значению, состав слова
</t>
  </si>
  <si>
    <t>Вычислительные действия. Решение задач,</t>
  </si>
  <si>
    <t xml:space="preserve">Иизучение своего края, профессия. Строение плода, знаки, правила поведения на экскурсии </t>
  </si>
  <si>
    <t>Орфография, орфоэпия, фонетика, морфология, синтаксис, основная мысль текста, лексическое значение слова. Лексическое значение слова, употребление пословиц.</t>
  </si>
  <si>
    <t>Выполнение арифметических действий..Решение текстовых задач.</t>
  </si>
  <si>
    <t xml:space="preserve">Основы гражданской идентичности.Оценка взаимоотношений людей в социальных группахОбъекты и явления живой и неживой природы. </t>
  </si>
  <si>
    <t>Умение классифицировать слова по составу. Находить в словах с однозначно выделяемыми морфемами окончание, корень, приставку, суффикс</t>
  </si>
  <si>
    <t>Работа над ошибками, дополнительная работа над заданиями вызывающими затруднения</t>
  </si>
  <si>
    <t>Карта анализов результатов ВПР и успеваемости обучающихся ____4____классов в _2022/2023_учебном году</t>
  </si>
  <si>
    <t>Карта анализов результатов ВПР и успеваемости обучающихся ___4____классов в _2022/2023_учебном году</t>
  </si>
  <si>
    <t>Карта анализов результатов ВПР и успеваемости обучающихся ____4___классов в _2022/2023_учебном году</t>
  </si>
  <si>
    <t>Умение распознавать имена существительные в предложении, распознавать грамматические признаки имени существительного. Распознавать грамматические признаки слов, с учетом совокупности выявленных признаков относить слова к определенной группе основных частей речи / Проводить морфологический разбор имен существительных по предложенному в учебнике алгоритму; оценивать правильность проведения морфологического разбора; находить в тексте предлоги с именами существительными, к которым они относятся</t>
  </si>
  <si>
    <t>абота с темами вызывающими наибольшие затруднения при выполнении заданий</t>
  </si>
  <si>
    <t>7,9,11,12</t>
  </si>
  <si>
    <t>Индивидуальная работа со слабоуспевающими, проработка тем</t>
  </si>
  <si>
    <t>Задачи на вычисление площадей</t>
  </si>
  <si>
    <t>Запрещающие и предупреждающие
 знаки, описание экспериментов</t>
  </si>
  <si>
    <t>(5.2) Умение изображать геометрические фигуры. Выполнять построение геометрических фигур с заданными измерениями (отрезок, квадрат, прямоугольник) с помощью линейки, угольника. 23,3%; (8) –Умение решать текстовые задачи. Читать, записывать и сравнивать величины (массу, время, длину, площадь, скорость), используя основные единицы измерения величин и соотношения между ними (килограмм – грамм; час – минута, минута – секунда; километр – метр, метр – дециметр, дециметр – сантиметр, метр – сантиметр, сантиметр – миллиметр);</t>
  </si>
  <si>
    <t xml:space="preserve">1. Систематически  решать задачи на пройденные темы                                   2. В течение учебного года повторять западающие  темы, решать  задания по этим темам.                                                       3.Индивидуальная работа с обучающимися. Провести работу над ошибками; повторить темы, по которым не справились в ВПР   4. Проводить работу по формированию организационных умений учащихся (правильно читать формулировку задания, выделяя ключевые слова, осознавая рамки поставленного вопроса)       5. Необходимо на уроках уделять больше внимания заданиям, требующим логических рассуждений, доказательств, обоснований, а также заданиям, направленным на сравнение, обобщение,   </t>
  </si>
  <si>
    <t>(15.1) - Умение на основе данной информации  и собственного жизненного опыта обучающихся определять конкретную жизненную ситуацию для адекватной интерпретации данной информации, соблюдая при письме изученные орфографические и пунктуационные нормы. Интерпретация содержащейся в тексте информации, 25.9%, (15.2) - Умение на основе данной информации  и собственного жизненного опыта обучающихся определять конкретную жизненную ситуацию для адекватной интерпретации данной информации, соблюдая при письме изученные орфографические и пунктуационные нормы. Интерпретация содержащейся в тексте информации 30.12%, (15.1.) Опознавать функционально-смысловые типы речи, представленные в прочитанном тексте. Владеть навыками различных видов чтения (изучающим, ознакомительным, просмотровым) и информационной переработки прочитанного материала;   27%, (15.2.)  Распознавать и адекватно формулировать лексическое значение многозначного слова с опорой на   контекст; использовать многозначное слово в другом значении в самостоятельно составленном и оформленном на письме речевом высказывании. Распознавать уровни и единицы языка в предъявленном тексте и видеть взаимосвязь между ними; создавать устные и письменные высказывания   39%</t>
  </si>
  <si>
    <t xml:space="preserve">1. Систематически  решать задачи на пройденные темы                                   2. В течение учебного года повторять западающие  темы, решать  задания по этим темам.                                                       3.Индивидуальная работа с обучающимися. Провести работу над ошибками; повторить темы, по которым не справились в ВПР   4. Проводить работу по формированию организационных умений учащихся (правильно читать формулировку задания, выделяя ключевые слова, осознавая рамки поставленного вопроса)       5. Необходимо на уроках уделять больше внимания заданиям, требующим логических рассуждений, доказательств, обоснований, а также заданиям, направленным на сравнение, обобщение,                                </t>
  </si>
  <si>
    <t>(6,3) –Освоение доступных способов изучения природы (наблюдение, измерение, опыт); овладение логическими действиями сравнения, анализа, синтеза, установления аналогий и причинно-следственных связей, построения рассуждений; осознанно строить речевое высказывание в соответствии с задачами коммуникации. Вычленять содержащиеся в тексте основные события; сравнивать между собой объекты, описанные в тексте, выделяя 2-3 существенных признака; проводить несложные наблюдения в окружающей среде и ставить опыты, используя простейшее лабораторное оборудование; создавать и преобразовывать модели и схемы для решения задач , 22,56%, (8К3) –Овладение начальными сведениями о сущности и особенностях объектов, процессов и явлений действительности (социальных); осознанно строить речевое высказывание в соответствии с задачами коммуникации. Оценивать характер взаимоотношений людей в различных социальных группах., 34,15%9, (10.3K3.) Сформированность уважительного отношения к родному краю; осознанно строить речевое высказывание в соответствии с задачами коммуникации.  30,49%</t>
  </si>
  <si>
    <t>Орфоэпия; синонимы;  работа с текстом.Части речи; пунктуация; типы речи; работа с текстом</t>
  </si>
  <si>
    <t>Природные зоны. Описание экспериментов.Описание экспериментов. Региональный компонент в курсе окружающего мира.</t>
  </si>
  <si>
    <t xml:space="preserve">Сформированность уважительного отношения к родному краю; осознанно строить речевое высказывание в соответствии с задачами коммуникации. 
[Будут сформированы] основы гражданской идентичности, своей этнической принадлежности в форме осознания «Я» как члена семьи, представителя народа(100 Сформированность уважительного отношения к России, своей семье, культуре нашей страны, её современной жизни; готовность излагать свое мнение и аргументировать свою точку зрения; осознанно строить речевое высказывание в соответствии с задачами коммуникации.
[Будут сформированы] основы гражданской идентичности, своей этнической принадлежности в форме осознания «Я» как члена семьи, представителя народа(9).Овладение начальными сведениями о сущности и особенностях объектов, процессов и явлений действительности (социальных); осознанно строить речевое высказывание в соответствии с задачами коммуникации. 
Оценивать характер взаимоотношений людей в различных социальных группах.
(8)Освоение доступных способов изучения природы (наблюдение, измерение, опыт); овладение логическими действиями сравнения, анализа, синтеза, установления аналогий и причинно-следственных связей, построения рассуждений; осознанно строить речевое высказывание в соответствии с задачами коммуникации(6). Овладение начальными сведениями о сущности и особенностях объектов, процессов и явлений действительности (природных, социальных, культурных, технических и др.); овладение логическими действиями анализа, синтеза, обобщения, классификации по родовидовым признакам. 
Использовать готовые модели (глобус, карту, план) для объяснения явлений или описания свойств объектов; обнаруживать простейшие взаимосвязи между живой и неживой природой, взаимосвязи в живой природе. 
(3).Использование различных способов анализа, организации, передачи и интерпретации информации в соответствии с познавательными задачами; освоение доступных способов изучения природы. 
Использовать знаково­символические средства для решения задач; понимать информацию, представленную разными способами: словесно, в виде таблицы(2) </t>
  </si>
  <si>
    <t>Разработка индивидуальных маршрутов коррекционной работы для обучающихся с низкими результатами ВПРВключение во все уроки учебных предметов, согласно учебному плану, заданий по работе с текстами разных стилей, типов, жанров; заданий развивающих навыки самоконтроля, повышения внимательности обучающихся посредством организации взаимопроверки, самопроверки, работы по алгоритму, план</t>
  </si>
  <si>
    <t>Овладение основами логического и алгоритмического мышления. 
Решать задачи в 3–4 действия(12)Овладение основами пространственного воображения. Описывать взаимное расположение предметов в пространстве и на плоскости(11). Овладение основами логического и алгоритмического мышления 
Собирать, представлять, интерпретировать информацию.
(10). Овладение основами логического и алгоритмического мышления. Интерпретировать информацию, полученную при проведении несложных исследований (объяснять, сравнивать и обобщать данные, делать выводы и прогнозы)(9). Умение решать текстовые задачи. Читать, записывать и сравнивать величины (массу, время, длину, площадь, скорость), используя основные единицы измерения величин и соотношения между ними (килограмм – грамм; час – минута, минута – секунда; километр – метр, метр – дециметр, дециметр – сантиметр, метр – сантиметр, сантиметр – миллиметр);
решать задачи в 3–4 действия(8).Умение выполнять арифметические действия с числами и числовыми выражениями. Выполнять письменно действия с многозначными числами (сложение, вычитание, умножение и деление на однозначное, двузначное числа в пределах 10 000) с использованием таблиц сложения и умножения чисел, алгоритмов письменных арифметических действий (в том числе деления с остатком)(7). Умение изображать геометрические фигуры. Выполнять построение геометрических фигур с заданными измерениями (отрезок, квадрат, прямоугольник) с помощью линейки, угольника(5).Использование начальных математических знаний для описания и объяснения окружающих предметов, процессов, явлений, для оценки количественных и пространственных отношений предметов, процессов, явлений. Читать, записывать и сравнивать величины (массу, время, длину, площадь, скорость), используя основные единицы измерения величин и соотношения между ними (килограмм – грамм; час – минута, минута – секунда; километр – (4)</t>
  </si>
  <si>
    <t>При составлении административных контрольных работ и работ для проведения промежуточной  аттестации  стал использоваться шаблон заданий ВПР.</t>
  </si>
  <si>
    <t>Умение писать текст под диктовку, соблюдая в практике письма изученные орфографические и пунктуационные нормы. Писать под диктовку тексты в соответствии с изученными правилами правописания; проверять предложенный текст, находить и исправлять орфографические и пунктуационные ошибки. Осознавать место возможного возникновения орфографической ошибки; при работе над ошибками осознавать причины появления ошибки и определять способы действий, помогающие предотвратить ее в последующих письменных работах. Умение распознавать части речи. Распознавать грамматические признаки слов; с учетом совокупности выявленных признаков (что называет, на какие вопросы отвечает, как изменяется) относить слова к определенной группе основных частей речи. Умение распознавать правильную орфоэпическую норму. Соблюдать нормы русского литературного языка в собственной речи и оценивать соблюдение этих норм в речи собеседников (в объеме представленного в учебнике материала). Умение классифицировать согласные звуки. Характеризовать звуки русского языка: согласные звонкие/глухие. Умение составлять план прочитанного текста (адекватно воспроизводить прочитанный текст с заданной степенью свернутости) в письменной форме, соблюдая нормы построения предложения и словоупотребления. Делить тексты на смысловые части, составлять план текста.  Умение распознавать значение слова; адекватно формулировать значение слова в письменной форме, соблюдая нормы построения предложения и словоупотребления. Определять значение слова по тексту  .  Умение распознавать имена прилагательные в предложении, распознавать грамматические признаки имени прилагательного. Распознавать грамматические признаки слов, с учетом совокупности выявленных признаков относить слова к определенной группе основных частей речи / Проводить морфологический разбор имен прилагательных по предложенному в учебнике алгоритму, оценивать правильность проведения морфологического разбора.  Умение на основе данной информации  и собственного жизненного опыта обучающихся определять конкретную жизненную ситуацию для адекватной интерпретации данной информации, соблюдая при письме изученные орфографические и пунктуационные нормы. Интерпретация содержащейся в тексте информации</t>
  </si>
  <si>
    <t>использовать при проведении уроков элементы заданий ВПР и выстраивать траекторию индивидуальных и групповых занятий  с учётом результатов ВПР. Для этого было принято решение  продолжить ведение карт индивидуального контроля, отражающих положительную или отрицательную динамику в обучении каждого обучающегося в соответствии с планируемыми результатами.</t>
  </si>
  <si>
    <t>Работа над ошибками, дополнительно проработали темы:"Звонкие и глухие согласные", формы им. прилагательного.Индивидуальная работа</t>
  </si>
  <si>
    <t>5, 13;5, 14;6,12; 13;5;5,13(1).</t>
  </si>
  <si>
    <t xml:space="preserve">Работа над ошибками, индивидуальная работа </t>
  </si>
  <si>
    <t>5,7,11,12</t>
  </si>
  <si>
    <t>Организация индивидуально – дифференцированного подхода к учащимся. Определение индивидуальной образовательной траектории обучающихся «группы риска»</t>
  </si>
  <si>
    <t>2, 3.2; 6; 6.2; 6.3, 10;  10.1,10.2;</t>
  </si>
  <si>
    <t>3.3, 6,3</t>
  </si>
  <si>
    <t>Жизнедеятельность растений. Правильное питание. Краеведение</t>
  </si>
  <si>
    <t>Умение на основе данной информации  и собственного жизненного опыта обучающихся определять конкретную жизненную ситуацию для адекватной интерпретации данной информации, соблюдая при письме изученные орфографические и пунктуационные нормы. Интерпретация содержащейся в тексте информации. 13.2. 13.2. Умение распознавать имена прилагательные в предложении, распознавать грамматические признаки имени прилагательного. Распознавать грамматические признаки слов, с учетом совокупности выявленных признаков относить слова к определенной группе основных частей речи / Проводить морфологический разбор имен прилагательных по предложенному в учебнике алгоритму, оценивать правильность проведения морфологического разбора</t>
  </si>
  <si>
    <t>Овладение основами логического и алгоритмического мышления. Решать задачи в 3–4 действия.Умение исследовать, распознавать геометрические фигуры. Вычислять периметр треугольника, прямоугольника и квадрата, площадь прямоугольника и квадрата.Умение изображать геометрические фигуры. Выполнять построение геометрических фигур с заданными измерениями (отрезок, квадрат, прямоугольник) с помощью линейки, угольника.Использование начальных математических знаний для описания и объяснения окружающих предметов, процессов, явлений, для оценки количественных и пространственных отношений предметов, процессов, явлений. Читать, записывать и сравнивать величины (массу, время, длину, площадь, скорость), используя основные единицы измерения величин и соотношения между ними (килограмм – грамм; час – минута, минута – секунда; километр – метр, метр – дециметр, дециметр – сантиметр, метр – сантиметр,сантиметр – миллиметр).Овладение основами пространственного воображения. Описывать взаимное расположение предметов в пространстве и на плоскости.</t>
  </si>
  <si>
    <t>Использование начальных математических знаний для описания и объяснения окружающих предметов, процессов, явлений, для оценки количественных и пространственных отношений предметов, процессов, явлений. Читать, записывать и сравнивать величины (массу, время, длину, площадь, скорость), используя основные единицы измерения величин и соотношения между ними (килограмм – грамм; час – минута, минута – секунда; километр – метр, метр – дециметр, дециметр – сантиметр, метр – сантиметр,сантиметр – миллиметр). Овладение основами логического и алгоритмического мышления. Интерпретировать информацию, полученную при проведении несложных исследований (объяснять, сравнивать и обобщать данные, делать выводы и прогнозы).2; 5,2; 6,2;  9,2; 10</t>
  </si>
  <si>
    <t>Проведен анализ результатов ВПР в 5-9 классах для
а) каждого обучающегося;
б) каждого класса;
в) каждой параллели;
г) общеобразовательной организации.
Учителя-предметники, школьные методические объединения
 провели анализ результатов ВПР
в 5-9 классах по учебным предметам каждого обучающегося, класса, параллели
и общеобразовательной организации в целом. В результате проведенного
анализа определяются проблемные поля, дефициты в виде несформированных
планируемых результатов для каждого обучающегося, класса, параллели,
образовательной организации по каждому учебному предмету, по которому
выполнялась процедура ВПР, на основе данных о выполнении каждого
из заданий участниками, получившими разные баллы за работу.
Результаты такого анализа оформляются в виде аналитических справок,
в которых отображаются дефициты по конкретному учебному предмету
ВПР</t>
  </si>
  <si>
    <t>Умение выполнять арифметические действия с числами и числовыми выражениями. Выполнять письменно действия с многозначными числами (сложение, вычитание, умножение и деление на однозначное, двузначное числа в пределах 10 000) с использованием таблиц сложения и умножения чисел, алгоритмов письменных арифметических действий (в том числе деления с остатком).
Овладение основами логического и алгоритмического мышления. 
Решать задачи в 3–4 действия.</t>
  </si>
  <si>
    <t>6.3. Освоение доступных способов изучения природы (наблюдение, измерение, опыт); овладение логическими действиями сравнения, анализа, синтеза, установления аналогий и причинно-следственных связей, построения рассуждений; осознанно строить речевое высказывание в соответствии с задачами коммуникации. Вычленять содержащиеся в тексте основные события; сравнивать между собой объекты, описанные в тексте, выделяя 2-3 существенных признака; проводить несложные наблюдения в окружающей среде и ставить опыты, используя простейшее лабораторное оборудование; создавать и преобразовывать модели и схемы для решения задач. 10.2K3. Сформированность уважительного отношения к родному краю; осознанно строить речевое высказывание в соответствии с задачами коммуникации.</t>
  </si>
  <si>
    <t>Рассмотрение результатов ВПР на методическом совете школы. Анализ результатов ВПР. Планирование работы учителей с учетом результатов ВПР.</t>
  </si>
  <si>
    <t>12.1. Умение распознавать имена существительные в предложении, распознавать грамматические признаки имени существительного. Распознавать грамматические признаки слов, с учетом совокупности выявленных признаков относить слова к определенной группе основных частей речи / Проводить морфологический разбор имен существительных по предложенному в учебнике алгоритму; оценивать правильность проведения морфологического разбора; находить в тексте предлоги с именами существительными, к которым они относятся. 12.2. Умение распознавать имена существительные в предложении, распознавать грамматические признаки имени существительного. Распознавать грамматические признаки слов, с учетом совокупности выявленных признаков относить слова к определенной группе основных частей речи / Проводить морфологический разбор имен существительных по предложенному в учебнике алгоритму; оценивать правильность проведения морфологического разбора; находить в тексте предлоги с именами существительными, к которым они относятся. 13.2. Умение распознавать имена прилагательные в предложении, распознавать грамматические признаки имени прилагательного. Распознавать грамматические признаки слов, с учетом совокупности выявленных признаков относить слова к определенной группе основных частей речи / Проводить морфологический разбор имен прилагательных по предложенному в учебнике алгоритму, оценивать правильность проведения морфологического разбора. 15.1. Умение на основе данной информации и собственного жизненного опыта обучающихся определять конкретную жизненную ситуацию для адекватной интерпретации данной информации, соблюдая при письме изученные орфографические и пунктуационные нормы. Интерпретация содержащейся в тексте информации. 15.2. Умение на основе данной информации и собственного жизненного опыта обучающихся определять конкретную жизненную ситуацию для адекватной интерпретации данной информации, соблюдая при письме изученные орфографические и пунктуационные нормы. Интерпретация содержащейся в тексте информации</t>
  </si>
  <si>
    <t>Основы пространственного воображения (11), Основы логического и алгоритмического мышления (12)</t>
  </si>
  <si>
    <t>Проведение совещания при директоре «Итоги ВПР - осень 2022 года"</t>
  </si>
  <si>
    <t>Части речи,текст. состав слова, имя прилагательное, глагол, значение пословиц.</t>
  </si>
  <si>
    <t>Наблюдение, измерение, опыт, Оценка взаимоотношений людей в социальных группах, Основы гражданской идентичности, Описание столицы и родного края</t>
  </si>
  <si>
    <t>Умение изображать геометрические фигуры. Выполнять построение геометрических фигур с заданными измерениями (отрезок, квадрат, прямоугольник) с помощью линейки, угольника.(5.2).  11. Овладение основами пространственного воображения. Описывать взаимное расположение предметов в пространстве и на плоскости (11).</t>
  </si>
  <si>
    <t xml:space="preserve">1. Систематически  решать задачи на пройденные темы                                   2. В течение учебного года повторять западающие  темы, решать  задания по этим темам.                                             3. Больше времени уделять на решение качественных задач            4.Индивидуальная работа с обучающимися. Провести работу над ошибками; повторить темы, по которым не справились в ВПР                                         </t>
  </si>
  <si>
    <t>Сложение и вычитнаие натуральных чисел.Овладение основами пространственного воображения,(№1,5,11,12)</t>
  </si>
  <si>
    <t>1.Организовать индивидуально-дифференцированный подход к учащимся.2.Организовать сопутствующее повторение на уроках.3.Проведение индивидуальных тренировочных упражнений для отдельных обучающихся.4.Совершенствование умений владения навыками письменных вычислений.5.Использование на уроках различных видов контроля:карточки-задания,тестовый.6.Корректировка содержания текущего контроля.7.Пополнение "банка заданий"</t>
  </si>
  <si>
    <t xml:space="preserve">Площадь фигуры, Решение задач, многоугольники. Нахождение значения выражения, Площадь фигуры, Решение задач, многоугольники
</t>
  </si>
  <si>
    <t>1. Орфоэпия. 3. Морфологические признаки имени существительного, имени прилагательного.  4.Формы глагол1. Морфологические признаки имени существительного, имени прилагательного.  2.Формы глагола
а</t>
  </si>
  <si>
    <t>3.2. Овладение начальными сведениями о сущности и особенностях объектов, процессов и явлений действительности (природных, социальных, культурных, технических и др.); овладение логическими действиями анализа, синтеза, обобщения, классификации по родовидовым признакам. 
Использовать готовые модели (глобус, карту, план) для объяснения явлений или описания свойств объектов; обнаруживать простейшие взаимосвязи между живой и неживой природой, взаимосвязи в живой природе.</t>
  </si>
  <si>
    <t xml:space="preserve">Освоение доступных способов изучения природы (наблюдение, измерение, опыт); овладение логическими действиями сравнения, анализа, синтеза, установления аналогий и причинно-следственных связей, построения рассуждений; осознанно строить речевое высказывание в соответствии с задачами коммуникации. </t>
  </si>
  <si>
    <t>10,13,15</t>
  </si>
  <si>
    <t>Описание опыта. Карта мира, природные зоны. Условные знаки. Определение профессии , описать чем занимаются люди данной профессии.</t>
  </si>
  <si>
    <t xml:space="preserve"> 1. По результатам анализа спланировать коррекционную работу по устранению выявленных пробелов: организовать сопутствующее повторение на уроках, ввести в план урока проведение индивидуальных тренировочных упражнений для отдельных учащихся;  </t>
  </si>
  <si>
    <t>Предложения с однородными членами, план текста,содержание текста,грударение, синонимы,грамматические формы имени прилагательного,имя существительное, имя прилагательное,развитие речи
амматические формы имени прилагательного, глагол.</t>
  </si>
  <si>
    <t>Внутренние органы человека(</t>
  </si>
  <si>
    <t xml:space="preserve">1. Систематически  решать задачи на пройденные темы  2. В течение учебного года повторять западающие  темы, решать  задания по этим темам.                                             3. Больше времени уделять на решение качественных задач     4.Индивидуальная работа с обучающимися. Провести работу над ошибками; повторить темы, по которым не справились в ВПР  </t>
  </si>
  <si>
    <t>Части тела и органы, описание опыта, правило на этикетке, презентация информации о родном крае. абота таблицей прогноза погоды, название природной зоны, обитатели на территории, рассуждение по опыту, работа по календарю, изображение герба региона,презентация информации.Название природной зоны, описание измерения и сравнения в опыте, рассуждение.</t>
  </si>
  <si>
    <t>Освоение доступных способов изучения природы (наблюдение, измерение, опыт). Овладение начальными сведениями о сущности и особенностях объектов, процессов и явлений действительности (социальных).Сформированность уважительного отношения к родному краю</t>
  </si>
  <si>
    <t>3,4, 7,8,10, 15 (1),11,12,13,14,15,6(2), 7(1), 8,10,11_</t>
  </si>
  <si>
    <t>Анализ ВПР. Работа над ошибками. Проработка тем на уроках.</t>
  </si>
  <si>
    <t>Умение на основе данной информации и собственного жизненного опыта обучающихся определять конкретную жизненную ситуацию для адекватной интерпретации данной информации, соблюдая при письме изученные орфографические и пунктуационные нормы. Интерпретация содержащейся в тексте информации. Умение распознавать имена прилагательные в предложении, распознавать грамматические признаки имени прилагательного. Распознавать грамматические признаки слов, с учетом совокупности выявленных признаков относить слова к определенной группе основных частей речи / Проводить морфологический разбор имен прилагательных по предложенному в учебнике алгоритму, оценивать правильность проведения морфологического разбора</t>
  </si>
  <si>
    <t>Освоение доступных способов изучения природы (наблюдение, измерение, опыт); овладение логическими действиями сравнения, анализа, синтеза, установления аналогий и причинно-следственных связей, построения рассуждений; осознанно строить речевое высказывание в соответствии с задачами коммуникации. Вычленять содержащиеся в тексте основные события; сравнивать между собой объекты, описанные в тексте, выделяя 2-3 существенных признака; проводить несложные наблюдения в окружающей среде и ставить опыты, используя простейшее лабораторное оборудование; создавать и преобразовывать модели и схемы для решения задач.Овладение начальными сведениями о сущности и особенностях объектов, процессов и явлений действительности (социальных); осознанно строить речевое высказывание в соответствии с задачами коммуникации. Оценивать характер взаимоотношений людей в различных социальных группах.Сформированность уважительного отношения к родному краю; осознанно строить речевое высказывание в соответствии с задачами коммуникации. [Будут сформированы] основы гражданской идентичности, своей этнической принадлежности в форме осознания «Я» как члена семьи, представителя народа, гражданина России; описывать достопримечательности столицы и родного края.</t>
  </si>
  <si>
    <t>1,2,3.1,6.3,8,9.3,10.1,10.2</t>
  </si>
  <si>
    <t>Арифметические действия сВычисление периметра геометрических фигур.Работа с таблицами, графиками, диаграммами.Схематичное представление информации.Основы логического и алгоритмического мышления числами.Арифметический метод.Вычисление периметра геометрических фигур.Работа с таблицами, графиками, диаграммами.Основы пространственного воображения.</t>
  </si>
  <si>
    <t>части речи,значение фразеолизмов,члены предложения</t>
  </si>
  <si>
    <t xml:space="preserve">Определение материков / природных зон и определение животных и растений,  обитающих на материках, природных зонах. 
описание реального эксперимента. Сравнивание описанные в тексте объекты, процессы. Во второй части задания требуется сделать вывод на основе проведенного опыта. Третья часть задания проверяет умение проводить аналогии, строить рассуждения. 
Сформировать элементарные представления обучающихся о массовых профессиях, понимание социальной значимости труда представителей каждой из них. 
</t>
  </si>
  <si>
    <t xml:space="preserve">Арифметические действия с числами, Арифметический метод. Сравнение величин, Вычисление периметра геометрических фигур, Работа с таблицами, графиками, диаграммами, Действия с многозначными числами, Решение текстовых задач.  Использование начальных математических знаний для описания и объяснения окружающих предметов, процессов, явлений, для оценки количественных и пространственных отношений  .Использование начальных математических знаний для описания и объяснения окружающих предметов, процессов, явлений, для оценки количественных и пространственных отношений . Умение изображать геометрические фигуры. Выполнять построение геометрических фигур с заданными измерениями
</t>
  </si>
  <si>
    <t>русский язык (предмет)</t>
  </si>
  <si>
    <t>_________________________окружающий мир______________(предмет)</t>
  </si>
  <si>
    <t>__________________математика_____________________(предмет)</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</si>
</sst>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Red]0.0"/>
  </numFmts>
  <fonts count="55">
    <font>
      <sz val="11"/>
      <color theme="1"/>
      <name val="Calibri"/>
      <family val="2"/>
    </font>
    <font>
      <sz val="11"/>
      <color indexed="8"/>
      <name val="Calibri"/>
      <family val="2"/>
    </font>
    <font>
      <b/>
      <sz val="12"/>
      <color indexed="8"/>
      <name val="Times New Roman"/>
      <family val="1"/>
    </font>
    <font>
      <b/>
      <sz val="12"/>
      <name val="Times New Roman"/>
      <family val="1"/>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8"/>
      <color indexed="8"/>
      <name val="Times New Roman"/>
      <family val="1"/>
    </font>
    <font>
      <b/>
      <sz val="14"/>
      <color indexed="8"/>
      <name val="Calibri"/>
      <family val="2"/>
    </font>
    <font>
      <sz val="14"/>
      <color indexed="8"/>
      <name val="Times New Roman"/>
      <family val="1"/>
    </font>
    <font>
      <sz val="12"/>
      <color indexed="8"/>
      <name val="Calibri"/>
      <family val="2"/>
    </font>
    <font>
      <b/>
      <vertAlign val="subscript"/>
      <sz val="18"/>
      <color indexed="8"/>
      <name val="Times New Roman"/>
      <family val="1"/>
    </font>
    <font>
      <b/>
      <i/>
      <vertAlign val="subscript"/>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8"/>
      <color theme="1"/>
      <name val="Times New Roman"/>
      <family val="1"/>
    </font>
    <font>
      <b/>
      <sz val="14"/>
      <color theme="1"/>
      <name val="Calibri"/>
      <family val="2"/>
    </font>
    <font>
      <sz val="14"/>
      <color rgb="FF000000"/>
      <name val="Times New Roman"/>
      <family val="1"/>
    </font>
    <font>
      <sz val="12"/>
      <color rgb="FF000000"/>
      <name val="Calibri"/>
      <family val="2"/>
    </font>
    <font>
      <b/>
      <vertAlign val="subscript"/>
      <sz val="18"/>
      <color theme="1"/>
      <name val="Times New Roman"/>
      <family val="1"/>
    </font>
    <font>
      <b/>
      <i/>
      <vertAlign val="subscript"/>
      <sz val="1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1">
    <xf numFmtId="0" fontId="0" fillId="0" borderId="0" xfId="0" applyFont="1" applyAlignment="1">
      <alignment/>
    </xf>
    <xf numFmtId="0" fontId="47" fillId="0" borderId="10" xfId="0" applyFont="1" applyBorder="1" applyAlignment="1">
      <alignment horizontal="center" vertical="center" wrapText="1"/>
    </xf>
    <xf numFmtId="3" fontId="47" fillId="0" borderId="10" xfId="0" applyNumberFormat="1" applyFont="1" applyBorder="1" applyAlignment="1">
      <alignment horizontal="center" vertical="center" wrapText="1"/>
    </xf>
    <xf numFmtId="0" fontId="47" fillId="0" borderId="10" xfId="0" applyFont="1" applyBorder="1" applyAlignment="1">
      <alignment horizontal="center" vertical="center"/>
    </xf>
    <xf numFmtId="0" fontId="0" fillId="0" borderId="0" xfId="0" applyAlignment="1">
      <alignment horizontal="center" vertical="center"/>
    </xf>
    <xf numFmtId="3" fontId="47" fillId="0" borderId="10" xfId="0" applyNumberFormat="1" applyFont="1" applyBorder="1" applyAlignment="1">
      <alignment horizontal="center" vertical="center"/>
    </xf>
    <xf numFmtId="0" fontId="37" fillId="0" borderId="0" xfId="0" applyFont="1" applyAlignment="1">
      <alignment horizontal="center" vertical="center"/>
    </xf>
    <xf numFmtId="0" fontId="47" fillId="0" borderId="0" xfId="0" applyFont="1" applyAlignment="1">
      <alignment horizontal="center" vertical="center"/>
    </xf>
    <xf numFmtId="3" fontId="37" fillId="2" borderId="10" xfId="0" applyNumberFormat="1" applyFont="1" applyFill="1" applyBorder="1" applyAlignment="1">
      <alignment horizontal="center" vertical="center"/>
    </xf>
    <xf numFmtId="0" fontId="37" fillId="0" borderId="0" xfId="0" applyFont="1" applyAlignment="1">
      <alignment horizontal="center" vertical="center"/>
    </xf>
    <xf numFmtId="172" fontId="0" fillId="0" borderId="0" xfId="0" applyNumberFormat="1" applyAlignment="1">
      <alignment/>
    </xf>
    <xf numFmtId="0" fontId="37" fillId="0" borderId="0" xfId="0" applyFont="1" applyAlignment="1">
      <alignment/>
    </xf>
    <xf numFmtId="0" fontId="48" fillId="0" borderId="0" xfId="0" applyFont="1" applyAlignment="1">
      <alignment horizontal="center" vertical="center"/>
    </xf>
    <xf numFmtId="3" fontId="48" fillId="0" borderId="10" xfId="0" applyNumberFormat="1" applyFont="1" applyBorder="1" applyAlignment="1">
      <alignment horizontal="center" vertical="center" textRotation="90"/>
    </xf>
    <xf numFmtId="0" fontId="49" fillId="0" borderId="0" xfId="0" applyFont="1" applyAlignment="1">
      <alignment horizontal="center" vertical="center"/>
    </xf>
    <xf numFmtId="3" fontId="47" fillId="2" borderId="10" xfId="0" applyNumberFormat="1" applyFont="1" applyFill="1" applyBorder="1" applyAlignment="1">
      <alignment horizontal="center" vertical="center" wrapText="1"/>
    </xf>
    <xf numFmtId="0" fontId="47" fillId="0" borderId="10" xfId="0" applyFont="1" applyBorder="1" applyAlignment="1">
      <alignment horizontal="left" vertical="top" wrapText="1"/>
    </xf>
    <xf numFmtId="0" fontId="47" fillId="0" borderId="10" xfId="0" applyFont="1" applyBorder="1" applyAlignment="1">
      <alignment horizontal="left" vertical="top"/>
    </xf>
    <xf numFmtId="0" fontId="48" fillId="0" borderId="10" xfId="0" applyFont="1" applyBorder="1" applyAlignment="1">
      <alignment horizontal="center" vertical="center" wrapText="1"/>
    </xf>
    <xf numFmtId="0" fontId="50" fillId="0" borderId="10" xfId="0" applyFont="1" applyBorder="1" applyAlignment="1">
      <alignment horizontal="center" vertical="center"/>
    </xf>
    <xf numFmtId="0" fontId="48" fillId="0" borderId="10" xfId="0" applyFont="1" applyBorder="1" applyAlignment="1">
      <alignment horizontal="center" vertical="center" wrapText="1"/>
    </xf>
    <xf numFmtId="3" fontId="48" fillId="0" borderId="10" xfId="0" applyNumberFormat="1" applyFont="1" applyBorder="1" applyAlignment="1">
      <alignment horizontal="center" vertical="center" wrapText="1"/>
    </xf>
    <xf numFmtId="0" fontId="50" fillId="0" borderId="10" xfId="0" applyFont="1" applyBorder="1" applyAlignment="1">
      <alignment horizontal="center" vertical="center"/>
    </xf>
    <xf numFmtId="172" fontId="47" fillId="0" borderId="10" xfId="0" applyNumberFormat="1" applyFont="1" applyBorder="1" applyAlignment="1">
      <alignment horizontal="center" vertical="center" wrapText="1"/>
    </xf>
    <xf numFmtId="0" fontId="51" fillId="0" borderId="11" xfId="53" applyFont="1" applyBorder="1" applyAlignment="1">
      <alignment wrapText="1"/>
      <protection/>
    </xf>
    <xf numFmtId="3" fontId="47" fillId="0" borderId="10" xfId="0" applyNumberFormat="1" applyFont="1" applyBorder="1" applyAlignment="1">
      <alignment horizontal="right" vertical="center" wrapText="1"/>
    </xf>
    <xf numFmtId="0" fontId="52" fillId="0" borderId="11" xfId="53" applyFont="1" applyBorder="1">
      <alignment/>
      <protection/>
    </xf>
    <xf numFmtId="0" fontId="47" fillId="0" borderId="10" xfId="0" applyFont="1" applyBorder="1" applyAlignment="1">
      <alignment horizontal="right" vertical="center"/>
    </xf>
    <xf numFmtId="0" fontId="51" fillId="0" borderId="11" xfId="53" applyFont="1" applyBorder="1" applyAlignment="1">
      <alignment horizontal="center"/>
      <protection/>
    </xf>
    <xf numFmtId="177" fontId="47" fillId="0" borderId="10" xfId="0" applyNumberFormat="1" applyFont="1" applyBorder="1" applyAlignment="1">
      <alignment horizontal="center" vertical="center" wrapText="1"/>
    </xf>
    <xf numFmtId="172" fontId="47" fillId="0" borderId="10" xfId="0" applyNumberFormat="1"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3" fontId="47" fillId="0" borderId="10" xfId="0" applyNumberFormat="1" applyFont="1" applyBorder="1" applyAlignment="1">
      <alignment horizontal="center" vertical="center"/>
    </xf>
    <xf numFmtId="0" fontId="51" fillId="0" borderId="11" xfId="53" applyFont="1" applyBorder="1" applyAlignment="1">
      <alignment horizontal="center" vertical="top"/>
      <protection/>
    </xf>
    <xf numFmtId="3" fontId="47" fillId="2" borderId="12" xfId="0" applyNumberFormat="1" applyFont="1" applyFill="1" applyBorder="1" applyAlignment="1">
      <alignment horizontal="center" vertical="center" wrapText="1"/>
    </xf>
    <xf numFmtId="3" fontId="47" fillId="2" borderId="13" xfId="0" applyNumberFormat="1" applyFont="1" applyFill="1" applyBorder="1" applyAlignment="1">
      <alignment horizontal="center" vertical="center" wrapText="1"/>
    </xf>
    <xf numFmtId="3" fontId="47" fillId="2" borderId="14" xfId="0" applyNumberFormat="1" applyFont="1" applyFill="1" applyBorder="1" applyAlignment="1">
      <alignment horizontal="center" vertical="center" wrapText="1"/>
    </xf>
    <xf numFmtId="0" fontId="0" fillId="0" borderId="0" xfId="0" applyAlignment="1">
      <alignment horizontal="left" vertical="center"/>
    </xf>
    <xf numFmtId="0" fontId="48" fillId="0" borderId="0" xfId="0" applyFont="1" applyAlignment="1">
      <alignment horizontal="left" vertical="center"/>
    </xf>
    <xf numFmtId="0" fontId="48" fillId="0" borderId="0" xfId="0" applyFont="1" applyAlignment="1">
      <alignment horizontal="left"/>
    </xf>
    <xf numFmtId="0" fontId="53"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0" borderId="12" xfId="0" applyFont="1" applyBorder="1" applyAlignment="1">
      <alignment horizontal="center" vertical="center" wrapText="1"/>
    </xf>
    <xf numFmtId="0" fontId="48" fillId="0" borderId="14" xfId="0" applyFont="1" applyBorder="1" applyAlignment="1">
      <alignment horizontal="center" vertical="center" wrapText="1"/>
    </xf>
    <xf numFmtId="3" fontId="48" fillId="2" borderId="10" xfId="0" applyNumberFormat="1" applyFont="1" applyFill="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0" fillId="0" borderId="14" xfId="0" applyBorder="1" applyAlignment="1">
      <alignment horizontal="center" vertical="center" wrapText="1"/>
    </xf>
    <xf numFmtId="0" fontId="50" fillId="0" borderId="10" xfId="0" applyFont="1" applyBorder="1" applyAlignment="1">
      <alignment horizontal="center" vertical="center"/>
    </xf>
    <xf numFmtId="0" fontId="48" fillId="0" borderId="13" xfId="0" applyFont="1" applyBorder="1" applyAlignment="1">
      <alignment horizontal="center" vertical="center" wrapText="1"/>
    </xf>
    <xf numFmtId="3" fontId="48" fillId="0" borderId="10" xfId="0" applyNumberFormat="1" applyFont="1" applyBorder="1" applyAlignment="1">
      <alignment horizontal="center" vertical="center" wrapText="1"/>
    </xf>
    <xf numFmtId="3" fontId="48" fillId="0" borderId="12" xfId="0" applyNumberFormat="1" applyFont="1" applyFill="1" applyBorder="1" applyAlignment="1">
      <alignment horizontal="center" vertical="center" wrapText="1"/>
    </xf>
    <xf numFmtId="3" fontId="48" fillId="0" borderId="14" xfId="0" applyNumberFormat="1" applyFont="1" applyFill="1" applyBorder="1" applyAlignment="1">
      <alignment horizontal="center" vertical="center" wrapText="1"/>
    </xf>
    <xf numFmtId="3" fontId="48"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62"/>
  <sheetViews>
    <sheetView view="pageBreakPreview" zoomScale="70" zoomScaleNormal="55" zoomScaleSheetLayoutView="70" zoomScalePageLayoutView="0" workbookViewId="0" topLeftCell="A31">
      <selection activeCell="J67" sqref="J67"/>
    </sheetView>
  </sheetViews>
  <sheetFormatPr defaultColWidth="9.140625" defaultRowHeight="15"/>
  <cols>
    <col min="1" max="1" width="4.00390625" style="4" customWidth="1"/>
    <col min="2" max="2" width="32.421875" style="4" customWidth="1"/>
    <col min="3" max="3" width="19.57421875" style="4" customWidth="1"/>
    <col min="4" max="5" width="21.57421875" style="4" customWidth="1"/>
    <col min="6" max="6" width="18.57421875" style="4" customWidth="1"/>
    <col min="7" max="7" width="17.7109375" style="4" customWidth="1"/>
    <col min="8" max="8" width="13.28125" style="4" customWidth="1"/>
    <col min="9" max="9" width="12.57421875" style="4" customWidth="1"/>
    <col min="10" max="10" width="12.7109375" style="4" customWidth="1"/>
    <col min="11" max="11" width="13.57421875" style="4" customWidth="1"/>
    <col min="12" max="12" width="15.00390625" style="4" customWidth="1"/>
    <col min="13" max="13" width="13.57421875" style="4" customWidth="1"/>
    <col min="14" max="14" width="8.57421875" style="4" customWidth="1"/>
    <col min="15" max="15" width="9.57421875" style="4" customWidth="1"/>
    <col min="16" max="16" width="8.421875" style="4" customWidth="1"/>
    <col min="17" max="17" width="17.28125" style="4" customWidth="1"/>
    <col min="18" max="18" width="19.8515625" style="4" customWidth="1"/>
    <col min="19" max="19" width="33.421875" style="4" customWidth="1"/>
    <col min="20" max="20" width="50.8515625" style="4" customWidth="1"/>
    <col min="21" max="21" width="20.28125" style="4" customWidth="1"/>
    <col min="22" max="22" width="18.28125" style="4" customWidth="1"/>
    <col min="23" max="23" width="19.7109375" style="4" customWidth="1"/>
    <col min="24" max="24" width="23.28125" style="4" customWidth="1"/>
    <col min="25" max="16384" width="9.140625" style="4" customWidth="1"/>
  </cols>
  <sheetData>
    <row r="1" spans="1:24" s="7" customFormat="1" ht="24.75" customHeight="1">
      <c r="A1" s="52" t="s">
        <v>3</v>
      </c>
      <c r="B1" s="52"/>
      <c r="C1" s="52"/>
      <c r="D1" s="52"/>
      <c r="E1" s="52"/>
      <c r="F1" s="52"/>
      <c r="G1" s="52"/>
      <c r="H1" s="52"/>
      <c r="I1" s="52"/>
      <c r="J1" s="52"/>
      <c r="K1" s="52"/>
      <c r="L1" s="52"/>
      <c r="M1" s="52"/>
      <c r="N1" s="52"/>
      <c r="O1" s="52"/>
      <c r="P1" s="52"/>
      <c r="Q1" s="52"/>
      <c r="R1" s="52"/>
      <c r="S1" s="52"/>
      <c r="T1" s="52"/>
      <c r="U1" s="52"/>
      <c r="V1" s="52"/>
      <c r="W1" s="52"/>
      <c r="X1" s="52"/>
    </row>
    <row r="2" spans="1:24" s="14" customFormat="1" ht="26.25" customHeight="1">
      <c r="A2" s="41" t="s">
        <v>27</v>
      </c>
      <c r="B2" s="41"/>
      <c r="C2" s="41"/>
      <c r="D2" s="41"/>
      <c r="E2" s="41"/>
      <c r="F2" s="41"/>
      <c r="G2" s="41"/>
      <c r="H2" s="41"/>
      <c r="I2" s="41"/>
      <c r="J2" s="41"/>
      <c r="K2" s="41"/>
      <c r="L2" s="41"/>
      <c r="M2" s="41"/>
      <c r="N2" s="41"/>
      <c r="O2" s="41"/>
      <c r="P2" s="41"/>
      <c r="Q2" s="41"/>
      <c r="R2" s="41"/>
      <c r="S2" s="41"/>
      <c r="T2" s="41"/>
      <c r="U2" s="41"/>
      <c r="V2" s="41"/>
      <c r="W2" s="41"/>
      <c r="X2" s="41"/>
    </row>
    <row r="3" spans="1:24" s="14" customFormat="1" ht="27" customHeight="1">
      <c r="A3" s="42" t="s">
        <v>26</v>
      </c>
      <c r="B3" s="42"/>
      <c r="C3" s="42"/>
      <c r="D3" s="42"/>
      <c r="E3" s="42"/>
      <c r="F3" s="42"/>
      <c r="G3" s="42"/>
      <c r="H3" s="42"/>
      <c r="I3" s="42"/>
      <c r="J3" s="42"/>
      <c r="K3" s="42"/>
      <c r="L3" s="42"/>
      <c r="M3" s="42"/>
      <c r="N3" s="42"/>
      <c r="O3" s="42"/>
      <c r="P3" s="42"/>
      <c r="Q3" s="42"/>
      <c r="R3" s="42"/>
      <c r="S3" s="42"/>
      <c r="T3" s="42"/>
      <c r="U3" s="42"/>
      <c r="V3" s="42"/>
      <c r="W3" s="42"/>
      <c r="X3" s="42"/>
    </row>
    <row r="4" spans="1:24" s="14" customFormat="1" ht="28.5" customHeight="1">
      <c r="A4" s="43" t="s">
        <v>8</v>
      </c>
      <c r="B4" s="44"/>
      <c r="C4" s="44"/>
      <c r="D4" s="44"/>
      <c r="E4" s="44"/>
      <c r="F4" s="44"/>
      <c r="G4" s="44"/>
      <c r="H4" s="44"/>
      <c r="I4" s="44"/>
      <c r="J4" s="44"/>
      <c r="K4" s="44"/>
      <c r="L4" s="44"/>
      <c r="M4" s="44"/>
      <c r="N4" s="44"/>
      <c r="O4" s="44"/>
      <c r="P4" s="44"/>
      <c r="Q4" s="44"/>
      <c r="R4" s="44"/>
      <c r="S4" s="44"/>
      <c r="T4" s="44"/>
      <c r="U4" s="44"/>
      <c r="V4" s="44"/>
      <c r="W4" s="44"/>
      <c r="X4" s="45"/>
    </row>
    <row r="5" spans="1:24" s="12" customFormat="1" ht="145.5" customHeight="1">
      <c r="A5" s="52" t="s">
        <v>0</v>
      </c>
      <c r="B5" s="53" t="s">
        <v>2</v>
      </c>
      <c r="C5" s="49" t="s">
        <v>19</v>
      </c>
      <c r="D5" s="53" t="s">
        <v>9</v>
      </c>
      <c r="E5" s="53" t="s">
        <v>10</v>
      </c>
      <c r="F5" s="49" t="s">
        <v>23</v>
      </c>
      <c r="G5" s="53" t="s">
        <v>24</v>
      </c>
      <c r="H5" s="46" t="s">
        <v>29</v>
      </c>
      <c r="I5" s="47"/>
      <c r="J5" s="47"/>
      <c r="K5" s="48"/>
      <c r="L5" s="46" t="s">
        <v>28</v>
      </c>
      <c r="M5" s="47"/>
      <c r="N5" s="47"/>
      <c r="O5" s="48"/>
      <c r="P5" s="49" t="s">
        <v>20</v>
      </c>
      <c r="Q5" s="49" t="s">
        <v>21</v>
      </c>
      <c r="R5" s="57" t="s">
        <v>11</v>
      </c>
      <c r="S5" s="57"/>
      <c r="T5" s="57"/>
      <c r="U5" s="58" t="s">
        <v>17</v>
      </c>
      <c r="V5" s="58" t="s">
        <v>18</v>
      </c>
      <c r="W5" s="60" t="s">
        <v>12</v>
      </c>
      <c r="X5" s="51" t="s">
        <v>22</v>
      </c>
    </row>
    <row r="6" spans="1:24" s="12" customFormat="1" ht="75.75" customHeight="1">
      <c r="A6" s="52"/>
      <c r="B6" s="53"/>
      <c r="C6" s="54"/>
      <c r="D6" s="53"/>
      <c r="E6" s="53"/>
      <c r="F6" s="56"/>
      <c r="G6" s="53"/>
      <c r="H6" s="20" t="s">
        <v>13</v>
      </c>
      <c r="I6" s="20" t="s">
        <v>14</v>
      </c>
      <c r="J6" s="20" t="s">
        <v>15</v>
      </c>
      <c r="K6" s="20" t="s">
        <v>16</v>
      </c>
      <c r="L6" s="20" t="s">
        <v>13</v>
      </c>
      <c r="M6" s="20" t="s">
        <v>14</v>
      </c>
      <c r="N6" s="20" t="s">
        <v>15</v>
      </c>
      <c r="O6" s="20" t="s">
        <v>16</v>
      </c>
      <c r="P6" s="50"/>
      <c r="Q6" s="50"/>
      <c r="R6" s="13" t="s">
        <v>5</v>
      </c>
      <c r="S6" s="13" t="s">
        <v>6</v>
      </c>
      <c r="T6" s="13" t="s">
        <v>7</v>
      </c>
      <c r="U6" s="59"/>
      <c r="V6" s="59"/>
      <c r="W6" s="60"/>
      <c r="X6" s="51"/>
    </row>
    <row r="7" spans="1:24" ht="20.25" customHeight="1">
      <c r="A7" s="3">
        <v>1</v>
      </c>
      <c r="B7" s="17" t="s">
        <v>30</v>
      </c>
      <c r="C7" s="1"/>
      <c r="D7" s="2"/>
      <c r="E7" s="2" t="e">
        <f>D7*100/C7</f>
        <v>#DIV/0!</v>
      </c>
      <c r="F7" s="1"/>
      <c r="G7" s="1"/>
      <c r="H7" s="1"/>
      <c r="I7" s="1"/>
      <c r="J7" s="1"/>
      <c r="K7" s="1"/>
      <c r="L7" s="1" t="e">
        <f>H7/D7*100</f>
        <v>#DIV/0!</v>
      </c>
      <c r="M7" s="1" t="e">
        <f>I7/D7100</f>
        <v>#DIV/0!</v>
      </c>
      <c r="N7" s="1" t="e">
        <f>J7/D7*100</f>
        <v>#DIV/0!</v>
      </c>
      <c r="O7" s="1" t="e">
        <f>K7/D7*100</f>
        <v>#DIV/0!</v>
      </c>
      <c r="P7" s="23" t="e">
        <f>(I7+J7+K7)/D7*100</f>
        <v>#DIV/0!</v>
      </c>
      <c r="Q7" s="23" t="e">
        <f>(J7+K7)/D7*100</f>
        <v>#DIV/0!</v>
      </c>
      <c r="R7" s="21"/>
      <c r="S7" s="21"/>
      <c r="T7" s="21"/>
      <c r="U7" s="5"/>
      <c r="V7" s="5"/>
      <c r="W7" s="5"/>
      <c r="X7" s="15"/>
    </row>
    <row r="8" spans="1:24" ht="20.25" customHeight="1">
      <c r="A8" s="3">
        <v>2</v>
      </c>
      <c r="B8" s="17" t="s">
        <v>31</v>
      </c>
      <c r="C8" s="1"/>
      <c r="D8" s="1"/>
      <c r="E8" s="2" t="e">
        <f aca="true" t="shared" si="0" ref="E8:E52">D8*100/C8</f>
        <v>#DIV/0!</v>
      </c>
      <c r="F8" s="1"/>
      <c r="G8" s="1"/>
      <c r="H8" s="1"/>
      <c r="I8" s="1"/>
      <c r="J8" s="1"/>
      <c r="K8" s="1"/>
      <c r="L8" s="1" t="e">
        <f aca="true" t="shared" si="1" ref="L8:L52">H8/D8*100</f>
        <v>#DIV/0!</v>
      </c>
      <c r="M8" s="1" t="e">
        <f aca="true" t="shared" si="2" ref="M8:M52">I8/D7101</f>
        <v>#DIV/0!</v>
      </c>
      <c r="N8" s="1" t="e">
        <f aca="true" t="shared" si="3" ref="N8:N52">J8/D8*100</f>
        <v>#DIV/0!</v>
      </c>
      <c r="O8" s="1" t="e">
        <f aca="true" t="shared" si="4" ref="O8:O52">K8/D8*100</f>
        <v>#DIV/0!</v>
      </c>
      <c r="P8" s="23" t="e">
        <f aca="true" t="shared" si="5" ref="P8:P51">(I8+J8+K8)/D8*100</f>
        <v>#DIV/0!</v>
      </c>
      <c r="Q8" s="23" t="e">
        <f aca="true" t="shared" si="6" ref="Q8:Q51">(J8+K8)/D8*100</f>
        <v>#DIV/0!</v>
      </c>
      <c r="R8" s="21"/>
      <c r="S8" s="21"/>
      <c r="T8" s="21"/>
      <c r="U8" s="5"/>
      <c r="V8" s="5"/>
      <c r="W8" s="5"/>
      <c r="X8" s="15"/>
    </row>
    <row r="9" spans="1:24" ht="20.25" customHeight="1">
      <c r="A9" s="3">
        <v>3</v>
      </c>
      <c r="B9" s="17"/>
      <c r="C9" s="1"/>
      <c r="D9" s="1"/>
      <c r="E9" s="2" t="e">
        <f t="shared" si="0"/>
        <v>#DIV/0!</v>
      </c>
      <c r="F9" s="1"/>
      <c r="G9" s="1"/>
      <c r="H9" s="1"/>
      <c r="I9" s="1"/>
      <c r="J9" s="1"/>
      <c r="K9" s="1"/>
      <c r="L9" s="1" t="e">
        <f t="shared" si="1"/>
        <v>#DIV/0!</v>
      </c>
      <c r="M9" s="1" t="e">
        <f t="shared" si="2"/>
        <v>#DIV/0!</v>
      </c>
      <c r="N9" s="1" t="e">
        <f t="shared" si="3"/>
        <v>#DIV/0!</v>
      </c>
      <c r="O9" s="1" t="e">
        <f t="shared" si="4"/>
        <v>#DIV/0!</v>
      </c>
      <c r="P9" s="23" t="e">
        <f t="shared" si="5"/>
        <v>#DIV/0!</v>
      </c>
      <c r="Q9" s="23" t="e">
        <f t="shared" si="6"/>
        <v>#DIV/0!</v>
      </c>
      <c r="R9" s="21"/>
      <c r="S9" s="21"/>
      <c r="T9" s="21"/>
      <c r="U9" s="5"/>
      <c r="V9" s="5"/>
      <c r="W9" s="5"/>
      <c r="X9" s="15"/>
    </row>
    <row r="10" spans="1:24" ht="20.25" customHeight="1">
      <c r="A10" s="3">
        <v>4</v>
      </c>
      <c r="B10" s="17"/>
      <c r="C10" s="1"/>
      <c r="D10" s="1"/>
      <c r="E10" s="2" t="e">
        <f t="shared" si="0"/>
        <v>#DIV/0!</v>
      </c>
      <c r="F10" s="1"/>
      <c r="G10" s="1"/>
      <c r="H10" s="1"/>
      <c r="I10" s="1"/>
      <c r="J10" s="1"/>
      <c r="K10" s="1"/>
      <c r="L10" s="1" t="e">
        <f t="shared" si="1"/>
        <v>#DIV/0!</v>
      </c>
      <c r="M10" s="1" t="e">
        <f t="shared" si="2"/>
        <v>#DIV/0!</v>
      </c>
      <c r="N10" s="1" t="e">
        <f t="shared" si="3"/>
        <v>#DIV/0!</v>
      </c>
      <c r="O10" s="1" t="e">
        <f t="shared" si="4"/>
        <v>#DIV/0!</v>
      </c>
      <c r="P10" s="23" t="e">
        <f t="shared" si="5"/>
        <v>#DIV/0!</v>
      </c>
      <c r="Q10" s="23" t="e">
        <f t="shared" si="6"/>
        <v>#DIV/0!</v>
      </c>
      <c r="R10" s="21"/>
      <c r="S10" s="21"/>
      <c r="T10" s="21"/>
      <c r="U10" s="5"/>
      <c r="V10" s="5"/>
      <c r="W10" s="5"/>
      <c r="X10" s="15"/>
    </row>
    <row r="11" spans="1:24" ht="20.25" customHeight="1">
      <c r="A11" s="3">
        <v>5</v>
      </c>
      <c r="B11" s="17"/>
      <c r="C11" s="1"/>
      <c r="D11" s="1"/>
      <c r="E11" s="2" t="e">
        <f t="shared" si="0"/>
        <v>#DIV/0!</v>
      </c>
      <c r="F11" s="1"/>
      <c r="G11" s="1"/>
      <c r="H11" s="1"/>
      <c r="I11" s="1"/>
      <c r="J11" s="1"/>
      <c r="K11" s="1"/>
      <c r="L11" s="1" t="e">
        <f t="shared" si="1"/>
        <v>#DIV/0!</v>
      </c>
      <c r="M11" s="1" t="e">
        <f t="shared" si="2"/>
        <v>#DIV/0!</v>
      </c>
      <c r="N11" s="1" t="e">
        <f t="shared" si="3"/>
        <v>#DIV/0!</v>
      </c>
      <c r="O11" s="1" t="e">
        <f t="shared" si="4"/>
        <v>#DIV/0!</v>
      </c>
      <c r="P11" s="23" t="e">
        <f t="shared" si="5"/>
        <v>#DIV/0!</v>
      </c>
      <c r="Q11" s="23" t="e">
        <f t="shared" si="6"/>
        <v>#DIV/0!</v>
      </c>
      <c r="R11" s="21"/>
      <c r="S11" s="21"/>
      <c r="T11" s="21"/>
      <c r="U11" s="5"/>
      <c r="V11" s="5"/>
      <c r="W11" s="5"/>
      <c r="X11" s="15"/>
    </row>
    <row r="12" spans="1:24" ht="20.25" customHeight="1">
      <c r="A12" s="3">
        <v>6</v>
      </c>
      <c r="B12" s="17"/>
      <c r="C12" s="1"/>
      <c r="D12" s="1"/>
      <c r="E12" s="2" t="e">
        <f t="shared" si="0"/>
        <v>#DIV/0!</v>
      </c>
      <c r="F12" s="1"/>
      <c r="G12" s="1"/>
      <c r="H12" s="1"/>
      <c r="I12" s="1"/>
      <c r="J12" s="1"/>
      <c r="K12" s="1"/>
      <c r="L12" s="1" t="e">
        <f t="shared" si="1"/>
        <v>#DIV/0!</v>
      </c>
      <c r="M12" s="1" t="e">
        <f t="shared" si="2"/>
        <v>#DIV/0!</v>
      </c>
      <c r="N12" s="1" t="e">
        <f t="shared" si="3"/>
        <v>#DIV/0!</v>
      </c>
      <c r="O12" s="1" t="e">
        <f t="shared" si="4"/>
        <v>#DIV/0!</v>
      </c>
      <c r="P12" s="23" t="e">
        <f t="shared" si="5"/>
        <v>#DIV/0!</v>
      </c>
      <c r="Q12" s="23" t="e">
        <f t="shared" si="6"/>
        <v>#DIV/0!</v>
      </c>
      <c r="R12" s="21"/>
      <c r="S12" s="21"/>
      <c r="T12" s="21"/>
      <c r="U12" s="5"/>
      <c r="V12" s="5"/>
      <c r="W12" s="5"/>
      <c r="X12" s="15"/>
    </row>
    <row r="13" spans="1:24" ht="20.25" customHeight="1">
      <c r="A13" s="3">
        <v>7</v>
      </c>
      <c r="B13" s="17"/>
      <c r="C13" s="1"/>
      <c r="D13" s="1"/>
      <c r="E13" s="2" t="e">
        <f t="shared" si="0"/>
        <v>#DIV/0!</v>
      </c>
      <c r="F13" s="1"/>
      <c r="G13" s="1"/>
      <c r="H13" s="1"/>
      <c r="I13" s="1"/>
      <c r="J13" s="1"/>
      <c r="K13" s="1"/>
      <c r="L13" s="1" t="e">
        <f t="shared" si="1"/>
        <v>#DIV/0!</v>
      </c>
      <c r="M13" s="1" t="e">
        <f t="shared" si="2"/>
        <v>#DIV/0!</v>
      </c>
      <c r="N13" s="1" t="e">
        <f t="shared" si="3"/>
        <v>#DIV/0!</v>
      </c>
      <c r="O13" s="1" t="e">
        <f t="shared" si="4"/>
        <v>#DIV/0!</v>
      </c>
      <c r="P13" s="23" t="e">
        <f t="shared" si="5"/>
        <v>#DIV/0!</v>
      </c>
      <c r="Q13" s="23" t="e">
        <f t="shared" si="6"/>
        <v>#DIV/0!</v>
      </c>
      <c r="R13" s="21"/>
      <c r="S13" s="21"/>
      <c r="T13" s="21"/>
      <c r="U13" s="5"/>
      <c r="V13" s="5"/>
      <c r="W13" s="5"/>
      <c r="X13" s="15"/>
    </row>
    <row r="14" spans="1:24" ht="27" customHeight="1">
      <c r="A14" s="3">
        <v>8</v>
      </c>
      <c r="B14" s="17"/>
      <c r="C14" s="1"/>
      <c r="D14" s="1"/>
      <c r="E14" s="2" t="e">
        <f t="shared" si="0"/>
        <v>#DIV/0!</v>
      </c>
      <c r="F14" s="1"/>
      <c r="G14" s="1"/>
      <c r="H14" s="1"/>
      <c r="I14" s="1"/>
      <c r="J14" s="1"/>
      <c r="K14" s="1"/>
      <c r="L14" s="1" t="e">
        <f t="shared" si="1"/>
        <v>#DIV/0!</v>
      </c>
      <c r="M14" s="1" t="e">
        <f t="shared" si="2"/>
        <v>#DIV/0!</v>
      </c>
      <c r="N14" s="1" t="e">
        <f t="shared" si="3"/>
        <v>#DIV/0!</v>
      </c>
      <c r="O14" s="1" t="e">
        <f t="shared" si="4"/>
        <v>#DIV/0!</v>
      </c>
      <c r="P14" s="23" t="e">
        <f t="shared" si="5"/>
        <v>#DIV/0!</v>
      </c>
      <c r="Q14" s="23" t="e">
        <f t="shared" si="6"/>
        <v>#DIV/0!</v>
      </c>
      <c r="R14" s="21"/>
      <c r="S14" s="21"/>
      <c r="T14" s="21"/>
      <c r="U14" s="5"/>
      <c r="V14" s="5"/>
      <c r="W14" s="5"/>
      <c r="X14" s="15"/>
    </row>
    <row r="15" spans="1:24" ht="20.25" customHeight="1">
      <c r="A15" s="3">
        <v>9</v>
      </c>
      <c r="B15" s="17"/>
      <c r="C15" s="1"/>
      <c r="D15" s="1"/>
      <c r="E15" s="2" t="e">
        <f t="shared" si="0"/>
        <v>#DIV/0!</v>
      </c>
      <c r="F15" s="1"/>
      <c r="G15" s="1"/>
      <c r="H15" s="1"/>
      <c r="I15" s="1"/>
      <c r="J15" s="1"/>
      <c r="K15" s="1"/>
      <c r="L15" s="1" t="e">
        <f t="shared" si="1"/>
        <v>#DIV/0!</v>
      </c>
      <c r="M15" s="1" t="e">
        <f t="shared" si="2"/>
        <v>#DIV/0!</v>
      </c>
      <c r="N15" s="1" t="e">
        <f t="shared" si="3"/>
        <v>#DIV/0!</v>
      </c>
      <c r="O15" s="1" t="e">
        <f t="shared" si="4"/>
        <v>#DIV/0!</v>
      </c>
      <c r="P15" s="23" t="e">
        <f t="shared" si="5"/>
        <v>#DIV/0!</v>
      </c>
      <c r="Q15" s="23" t="e">
        <f t="shared" si="6"/>
        <v>#DIV/0!</v>
      </c>
      <c r="R15" s="21"/>
      <c r="S15" s="21"/>
      <c r="T15" s="21"/>
      <c r="U15" s="5"/>
      <c r="V15" s="5"/>
      <c r="W15" s="5"/>
      <c r="X15" s="15"/>
    </row>
    <row r="16" spans="1:24" ht="20.25" customHeight="1">
      <c r="A16" s="3">
        <v>10</v>
      </c>
      <c r="B16" s="17"/>
      <c r="C16" s="1"/>
      <c r="D16" s="1"/>
      <c r="E16" s="2" t="e">
        <f t="shared" si="0"/>
        <v>#DIV/0!</v>
      </c>
      <c r="F16" s="1"/>
      <c r="G16" s="1"/>
      <c r="H16" s="1"/>
      <c r="I16" s="1"/>
      <c r="J16" s="1"/>
      <c r="K16" s="1"/>
      <c r="L16" s="1" t="e">
        <f t="shared" si="1"/>
        <v>#DIV/0!</v>
      </c>
      <c r="M16" s="1" t="e">
        <f t="shared" si="2"/>
        <v>#DIV/0!</v>
      </c>
      <c r="N16" s="1" t="e">
        <f t="shared" si="3"/>
        <v>#DIV/0!</v>
      </c>
      <c r="O16" s="1" t="e">
        <f t="shared" si="4"/>
        <v>#DIV/0!</v>
      </c>
      <c r="P16" s="23" t="e">
        <f t="shared" si="5"/>
        <v>#DIV/0!</v>
      </c>
      <c r="Q16" s="23" t="e">
        <f t="shared" si="6"/>
        <v>#DIV/0!</v>
      </c>
      <c r="R16" s="21"/>
      <c r="S16" s="21"/>
      <c r="T16" s="21"/>
      <c r="U16" s="5"/>
      <c r="V16" s="5"/>
      <c r="W16" s="5"/>
      <c r="X16" s="15"/>
    </row>
    <row r="17" spans="1:24" ht="20.25" customHeight="1">
      <c r="A17" s="3">
        <v>11</v>
      </c>
      <c r="B17" s="17"/>
      <c r="C17" s="1"/>
      <c r="D17" s="1"/>
      <c r="E17" s="2" t="e">
        <f t="shared" si="0"/>
        <v>#DIV/0!</v>
      </c>
      <c r="F17" s="1"/>
      <c r="G17" s="1"/>
      <c r="H17" s="1"/>
      <c r="I17" s="1"/>
      <c r="J17" s="1"/>
      <c r="K17" s="1"/>
      <c r="L17" s="1" t="e">
        <f t="shared" si="1"/>
        <v>#DIV/0!</v>
      </c>
      <c r="M17" s="1" t="e">
        <f t="shared" si="2"/>
        <v>#DIV/0!</v>
      </c>
      <c r="N17" s="1" t="e">
        <f t="shared" si="3"/>
        <v>#DIV/0!</v>
      </c>
      <c r="O17" s="1" t="e">
        <f t="shared" si="4"/>
        <v>#DIV/0!</v>
      </c>
      <c r="P17" s="23" t="e">
        <f t="shared" si="5"/>
        <v>#DIV/0!</v>
      </c>
      <c r="Q17" s="23" t="e">
        <f t="shared" si="6"/>
        <v>#DIV/0!</v>
      </c>
      <c r="R17" s="21"/>
      <c r="S17" s="21"/>
      <c r="T17" s="21"/>
      <c r="U17" s="5"/>
      <c r="V17" s="5"/>
      <c r="W17" s="5"/>
      <c r="X17" s="15"/>
    </row>
    <row r="18" spans="1:24" ht="20.25" customHeight="1">
      <c r="A18" s="3">
        <v>12</v>
      </c>
      <c r="B18" s="17"/>
      <c r="C18" s="1"/>
      <c r="D18" s="1"/>
      <c r="E18" s="2" t="e">
        <f t="shared" si="0"/>
        <v>#DIV/0!</v>
      </c>
      <c r="F18" s="1"/>
      <c r="G18" s="1"/>
      <c r="H18" s="1"/>
      <c r="I18" s="1"/>
      <c r="J18" s="1"/>
      <c r="K18" s="1"/>
      <c r="L18" s="1" t="e">
        <f t="shared" si="1"/>
        <v>#DIV/0!</v>
      </c>
      <c r="M18" s="1" t="e">
        <f t="shared" si="2"/>
        <v>#DIV/0!</v>
      </c>
      <c r="N18" s="1" t="e">
        <f t="shared" si="3"/>
        <v>#DIV/0!</v>
      </c>
      <c r="O18" s="1" t="e">
        <f t="shared" si="4"/>
        <v>#DIV/0!</v>
      </c>
      <c r="P18" s="23" t="e">
        <f t="shared" si="5"/>
        <v>#DIV/0!</v>
      </c>
      <c r="Q18" s="23" t="e">
        <f t="shared" si="6"/>
        <v>#DIV/0!</v>
      </c>
      <c r="R18" s="21"/>
      <c r="S18" s="21"/>
      <c r="T18" s="21"/>
      <c r="U18" s="5"/>
      <c r="V18" s="5"/>
      <c r="W18" s="5"/>
      <c r="X18" s="15"/>
    </row>
    <row r="19" spans="1:24" ht="20.25" customHeight="1">
      <c r="A19" s="3">
        <v>13</v>
      </c>
      <c r="B19" s="17"/>
      <c r="C19" s="1"/>
      <c r="D19" s="1"/>
      <c r="E19" s="2" t="e">
        <f t="shared" si="0"/>
        <v>#DIV/0!</v>
      </c>
      <c r="F19" s="1"/>
      <c r="G19" s="1"/>
      <c r="H19" s="1"/>
      <c r="I19" s="1"/>
      <c r="J19" s="1"/>
      <c r="K19" s="1"/>
      <c r="L19" s="1" t="e">
        <f t="shared" si="1"/>
        <v>#DIV/0!</v>
      </c>
      <c r="M19" s="1" t="e">
        <f t="shared" si="2"/>
        <v>#DIV/0!</v>
      </c>
      <c r="N19" s="1" t="e">
        <f t="shared" si="3"/>
        <v>#DIV/0!</v>
      </c>
      <c r="O19" s="1" t="e">
        <f t="shared" si="4"/>
        <v>#DIV/0!</v>
      </c>
      <c r="P19" s="23" t="e">
        <f t="shared" si="5"/>
        <v>#DIV/0!</v>
      </c>
      <c r="Q19" s="23" t="e">
        <f t="shared" si="6"/>
        <v>#DIV/0!</v>
      </c>
      <c r="R19" s="21"/>
      <c r="S19" s="21"/>
      <c r="T19" s="21"/>
      <c r="U19" s="5"/>
      <c r="V19" s="5"/>
      <c r="W19" s="5"/>
      <c r="X19" s="15"/>
    </row>
    <row r="20" spans="1:24" ht="20.25" customHeight="1">
      <c r="A20" s="3">
        <v>14</v>
      </c>
      <c r="B20" s="17"/>
      <c r="C20" s="3"/>
      <c r="D20" s="3"/>
      <c r="E20" s="2" t="e">
        <f t="shared" si="0"/>
        <v>#DIV/0!</v>
      </c>
      <c r="F20" s="3"/>
      <c r="G20" s="3"/>
      <c r="H20" s="3"/>
      <c r="I20" s="3"/>
      <c r="J20" s="3"/>
      <c r="K20" s="3"/>
      <c r="L20" s="1" t="e">
        <f t="shared" si="1"/>
        <v>#DIV/0!</v>
      </c>
      <c r="M20" s="1" t="e">
        <f t="shared" si="2"/>
        <v>#DIV/0!</v>
      </c>
      <c r="N20" s="1" t="e">
        <f t="shared" si="3"/>
        <v>#DIV/0!</v>
      </c>
      <c r="O20" s="1" t="e">
        <f t="shared" si="4"/>
        <v>#DIV/0!</v>
      </c>
      <c r="P20" s="23" t="e">
        <f t="shared" si="5"/>
        <v>#DIV/0!</v>
      </c>
      <c r="Q20" s="23" t="e">
        <f t="shared" si="6"/>
        <v>#DIV/0!</v>
      </c>
      <c r="R20" s="3"/>
      <c r="S20" s="3"/>
      <c r="T20" s="3"/>
      <c r="U20" s="3"/>
      <c r="V20" s="3"/>
      <c r="W20" s="3"/>
      <c r="X20" s="15"/>
    </row>
    <row r="21" spans="1:24" ht="31.5" customHeight="1">
      <c r="A21" s="3">
        <v>15</v>
      </c>
      <c r="B21" s="16"/>
      <c r="C21" s="3"/>
      <c r="D21" s="3"/>
      <c r="E21" s="2" t="e">
        <f t="shared" si="0"/>
        <v>#DIV/0!</v>
      </c>
      <c r="F21" s="3"/>
      <c r="G21" s="3"/>
      <c r="H21" s="3"/>
      <c r="I21" s="3"/>
      <c r="J21" s="3"/>
      <c r="K21" s="3"/>
      <c r="L21" s="1" t="e">
        <f t="shared" si="1"/>
        <v>#DIV/0!</v>
      </c>
      <c r="M21" s="1" t="e">
        <f t="shared" si="2"/>
        <v>#DIV/0!</v>
      </c>
      <c r="N21" s="1" t="e">
        <f t="shared" si="3"/>
        <v>#DIV/0!</v>
      </c>
      <c r="O21" s="1" t="e">
        <f t="shared" si="4"/>
        <v>#DIV/0!</v>
      </c>
      <c r="P21" s="23" t="e">
        <f t="shared" si="5"/>
        <v>#DIV/0!</v>
      </c>
      <c r="Q21" s="23" t="e">
        <f t="shared" si="6"/>
        <v>#DIV/0!</v>
      </c>
      <c r="R21" s="3"/>
      <c r="S21" s="3"/>
      <c r="T21" s="3"/>
      <c r="U21" s="3"/>
      <c r="V21" s="3"/>
      <c r="W21" s="3"/>
      <c r="X21" s="15"/>
    </row>
    <row r="22" spans="1:24" ht="33.75" customHeight="1">
      <c r="A22" s="3">
        <v>16</v>
      </c>
      <c r="B22" s="16"/>
      <c r="C22" s="3"/>
      <c r="D22" s="3"/>
      <c r="E22" s="2" t="e">
        <f t="shared" si="0"/>
        <v>#DIV/0!</v>
      </c>
      <c r="F22" s="3"/>
      <c r="G22" s="3"/>
      <c r="H22" s="3"/>
      <c r="I22" s="3"/>
      <c r="J22" s="3"/>
      <c r="K22" s="3"/>
      <c r="L22" s="1" t="e">
        <f t="shared" si="1"/>
        <v>#DIV/0!</v>
      </c>
      <c r="M22" s="1" t="e">
        <f t="shared" si="2"/>
        <v>#DIV/0!</v>
      </c>
      <c r="N22" s="1" t="e">
        <f t="shared" si="3"/>
        <v>#DIV/0!</v>
      </c>
      <c r="O22" s="1" t="e">
        <f t="shared" si="4"/>
        <v>#DIV/0!</v>
      </c>
      <c r="P22" s="23" t="e">
        <f t="shared" si="5"/>
        <v>#DIV/0!</v>
      </c>
      <c r="Q22" s="23" t="e">
        <f t="shared" si="6"/>
        <v>#DIV/0!</v>
      </c>
      <c r="R22" s="3"/>
      <c r="S22" s="3"/>
      <c r="T22" s="3"/>
      <c r="U22" s="3"/>
      <c r="V22" s="3"/>
      <c r="W22" s="3"/>
      <c r="X22" s="15"/>
    </row>
    <row r="23" spans="1:24" ht="20.25" customHeight="1">
      <c r="A23" s="3">
        <v>17</v>
      </c>
      <c r="B23" s="3"/>
      <c r="C23" s="3"/>
      <c r="D23" s="3"/>
      <c r="E23" s="2" t="e">
        <f t="shared" si="0"/>
        <v>#DIV/0!</v>
      </c>
      <c r="F23" s="3"/>
      <c r="G23" s="3"/>
      <c r="H23" s="3"/>
      <c r="I23" s="3"/>
      <c r="J23" s="3"/>
      <c r="K23" s="3"/>
      <c r="L23" s="1" t="e">
        <f t="shared" si="1"/>
        <v>#DIV/0!</v>
      </c>
      <c r="M23" s="1" t="e">
        <f t="shared" si="2"/>
        <v>#DIV/0!</v>
      </c>
      <c r="N23" s="1" t="e">
        <f t="shared" si="3"/>
        <v>#DIV/0!</v>
      </c>
      <c r="O23" s="1" t="e">
        <f t="shared" si="4"/>
        <v>#DIV/0!</v>
      </c>
      <c r="P23" s="23" t="e">
        <f t="shared" si="5"/>
        <v>#DIV/0!</v>
      </c>
      <c r="Q23" s="23" t="e">
        <f t="shared" si="6"/>
        <v>#DIV/0!</v>
      </c>
      <c r="R23" s="3"/>
      <c r="S23" s="3"/>
      <c r="T23" s="3"/>
      <c r="U23" s="3"/>
      <c r="V23" s="3"/>
      <c r="W23" s="3"/>
      <c r="X23" s="15"/>
    </row>
    <row r="24" spans="1:24" ht="20.25" customHeight="1">
      <c r="A24" s="3">
        <v>18</v>
      </c>
      <c r="B24" s="3"/>
      <c r="C24" s="3"/>
      <c r="D24" s="3"/>
      <c r="E24" s="2" t="e">
        <f t="shared" si="0"/>
        <v>#DIV/0!</v>
      </c>
      <c r="F24" s="3"/>
      <c r="G24" s="3"/>
      <c r="H24" s="3"/>
      <c r="I24" s="3"/>
      <c r="J24" s="3"/>
      <c r="K24" s="3"/>
      <c r="L24" s="1" t="e">
        <f t="shared" si="1"/>
        <v>#DIV/0!</v>
      </c>
      <c r="M24" s="1" t="e">
        <f t="shared" si="2"/>
        <v>#DIV/0!</v>
      </c>
      <c r="N24" s="1" t="e">
        <f t="shared" si="3"/>
        <v>#DIV/0!</v>
      </c>
      <c r="O24" s="1" t="e">
        <f t="shared" si="4"/>
        <v>#DIV/0!</v>
      </c>
      <c r="P24" s="23" t="e">
        <f t="shared" si="5"/>
        <v>#DIV/0!</v>
      </c>
      <c r="Q24" s="23" t="e">
        <f t="shared" si="6"/>
        <v>#DIV/0!</v>
      </c>
      <c r="R24" s="3"/>
      <c r="S24" s="3"/>
      <c r="T24" s="3"/>
      <c r="U24" s="3"/>
      <c r="V24" s="3"/>
      <c r="W24" s="3"/>
      <c r="X24" s="15"/>
    </row>
    <row r="25" spans="1:24" ht="20.25" customHeight="1">
      <c r="A25" s="3">
        <v>19</v>
      </c>
      <c r="B25" s="3"/>
      <c r="C25" s="3"/>
      <c r="D25" s="3"/>
      <c r="E25" s="2" t="e">
        <f t="shared" si="0"/>
        <v>#DIV/0!</v>
      </c>
      <c r="F25" s="3"/>
      <c r="G25" s="3"/>
      <c r="H25" s="3"/>
      <c r="I25" s="3"/>
      <c r="J25" s="3"/>
      <c r="K25" s="3"/>
      <c r="L25" s="1" t="e">
        <f t="shared" si="1"/>
        <v>#DIV/0!</v>
      </c>
      <c r="M25" s="1" t="e">
        <f t="shared" si="2"/>
        <v>#DIV/0!</v>
      </c>
      <c r="N25" s="1" t="e">
        <f t="shared" si="3"/>
        <v>#DIV/0!</v>
      </c>
      <c r="O25" s="1" t="e">
        <f t="shared" si="4"/>
        <v>#DIV/0!</v>
      </c>
      <c r="P25" s="23" t="e">
        <f t="shared" si="5"/>
        <v>#DIV/0!</v>
      </c>
      <c r="Q25" s="23" t="e">
        <f t="shared" si="6"/>
        <v>#DIV/0!</v>
      </c>
      <c r="R25" s="3"/>
      <c r="S25" s="3"/>
      <c r="T25" s="3"/>
      <c r="U25" s="3"/>
      <c r="V25" s="3"/>
      <c r="W25" s="3"/>
      <c r="X25" s="15"/>
    </row>
    <row r="26" spans="1:24" ht="20.25" customHeight="1">
      <c r="A26" s="3">
        <v>20</v>
      </c>
      <c r="B26" s="3"/>
      <c r="C26" s="3"/>
      <c r="D26" s="3"/>
      <c r="E26" s="2" t="e">
        <f t="shared" si="0"/>
        <v>#DIV/0!</v>
      </c>
      <c r="F26" s="3"/>
      <c r="G26" s="3"/>
      <c r="H26" s="3"/>
      <c r="I26" s="3"/>
      <c r="J26" s="3"/>
      <c r="K26" s="3"/>
      <c r="L26" s="1" t="e">
        <f t="shared" si="1"/>
        <v>#DIV/0!</v>
      </c>
      <c r="M26" s="1" t="e">
        <f t="shared" si="2"/>
        <v>#DIV/0!</v>
      </c>
      <c r="N26" s="1" t="e">
        <f t="shared" si="3"/>
        <v>#DIV/0!</v>
      </c>
      <c r="O26" s="1" t="e">
        <f t="shared" si="4"/>
        <v>#DIV/0!</v>
      </c>
      <c r="P26" s="23" t="e">
        <f t="shared" si="5"/>
        <v>#DIV/0!</v>
      </c>
      <c r="Q26" s="23" t="e">
        <f t="shared" si="6"/>
        <v>#DIV/0!</v>
      </c>
      <c r="R26" s="3"/>
      <c r="S26" s="3"/>
      <c r="T26" s="3"/>
      <c r="U26" s="3"/>
      <c r="V26" s="3"/>
      <c r="W26" s="3"/>
      <c r="X26" s="15"/>
    </row>
    <row r="27" spans="1:24" ht="20.25" customHeight="1">
      <c r="A27" s="3">
        <v>21</v>
      </c>
      <c r="B27" s="3"/>
      <c r="C27" s="3"/>
      <c r="D27" s="3"/>
      <c r="E27" s="2" t="e">
        <f t="shared" si="0"/>
        <v>#DIV/0!</v>
      </c>
      <c r="F27" s="3"/>
      <c r="G27" s="3"/>
      <c r="H27" s="3"/>
      <c r="I27" s="3"/>
      <c r="J27" s="3"/>
      <c r="K27" s="3"/>
      <c r="L27" s="1" t="e">
        <f t="shared" si="1"/>
        <v>#DIV/0!</v>
      </c>
      <c r="M27" s="1" t="e">
        <f t="shared" si="2"/>
        <v>#DIV/0!</v>
      </c>
      <c r="N27" s="1" t="e">
        <f t="shared" si="3"/>
        <v>#DIV/0!</v>
      </c>
      <c r="O27" s="1" t="e">
        <f t="shared" si="4"/>
        <v>#DIV/0!</v>
      </c>
      <c r="P27" s="23" t="e">
        <f t="shared" si="5"/>
        <v>#DIV/0!</v>
      </c>
      <c r="Q27" s="23" t="e">
        <f t="shared" si="6"/>
        <v>#DIV/0!</v>
      </c>
      <c r="R27" s="3"/>
      <c r="S27" s="3"/>
      <c r="T27" s="3"/>
      <c r="U27" s="3"/>
      <c r="V27" s="3"/>
      <c r="W27" s="3"/>
      <c r="X27" s="15"/>
    </row>
    <row r="28" spans="1:24" ht="20.25" customHeight="1">
      <c r="A28" s="3">
        <v>22</v>
      </c>
      <c r="B28" s="3"/>
      <c r="C28" s="3"/>
      <c r="D28" s="3"/>
      <c r="E28" s="2" t="e">
        <f t="shared" si="0"/>
        <v>#DIV/0!</v>
      </c>
      <c r="F28" s="3"/>
      <c r="G28" s="3"/>
      <c r="H28" s="3"/>
      <c r="I28" s="3"/>
      <c r="J28" s="3"/>
      <c r="K28" s="3"/>
      <c r="L28" s="1" t="e">
        <f t="shared" si="1"/>
        <v>#DIV/0!</v>
      </c>
      <c r="M28" s="1" t="e">
        <f t="shared" si="2"/>
        <v>#DIV/0!</v>
      </c>
      <c r="N28" s="1" t="e">
        <f t="shared" si="3"/>
        <v>#DIV/0!</v>
      </c>
      <c r="O28" s="1" t="e">
        <f t="shared" si="4"/>
        <v>#DIV/0!</v>
      </c>
      <c r="P28" s="23" t="e">
        <f t="shared" si="5"/>
        <v>#DIV/0!</v>
      </c>
      <c r="Q28" s="23" t="e">
        <f t="shared" si="6"/>
        <v>#DIV/0!</v>
      </c>
      <c r="R28" s="3"/>
      <c r="S28" s="3"/>
      <c r="T28" s="3"/>
      <c r="U28" s="3"/>
      <c r="V28" s="3"/>
      <c r="W28" s="3"/>
      <c r="X28" s="15"/>
    </row>
    <row r="29" spans="1:24" ht="20.25" customHeight="1">
      <c r="A29" s="3">
        <v>23</v>
      </c>
      <c r="B29" s="3"/>
      <c r="C29" s="3"/>
      <c r="D29" s="3"/>
      <c r="E29" s="2" t="e">
        <f t="shared" si="0"/>
        <v>#DIV/0!</v>
      </c>
      <c r="F29" s="3"/>
      <c r="G29" s="3"/>
      <c r="H29" s="3"/>
      <c r="I29" s="3"/>
      <c r="J29" s="3"/>
      <c r="K29" s="3"/>
      <c r="L29" s="1" t="e">
        <f t="shared" si="1"/>
        <v>#DIV/0!</v>
      </c>
      <c r="M29" s="1" t="e">
        <f t="shared" si="2"/>
        <v>#DIV/0!</v>
      </c>
      <c r="N29" s="1" t="e">
        <f t="shared" si="3"/>
        <v>#DIV/0!</v>
      </c>
      <c r="O29" s="1" t="e">
        <f t="shared" si="4"/>
        <v>#DIV/0!</v>
      </c>
      <c r="P29" s="23" t="e">
        <f t="shared" si="5"/>
        <v>#DIV/0!</v>
      </c>
      <c r="Q29" s="23" t="e">
        <f t="shared" si="6"/>
        <v>#DIV/0!</v>
      </c>
      <c r="R29" s="3"/>
      <c r="S29" s="3"/>
      <c r="T29" s="3"/>
      <c r="U29" s="3"/>
      <c r="V29" s="3"/>
      <c r="W29" s="3"/>
      <c r="X29" s="15"/>
    </row>
    <row r="30" spans="1:24" ht="20.25" customHeight="1">
      <c r="A30" s="3">
        <v>24</v>
      </c>
      <c r="B30" s="3"/>
      <c r="C30" s="3"/>
      <c r="D30" s="3"/>
      <c r="E30" s="2" t="e">
        <f t="shared" si="0"/>
        <v>#DIV/0!</v>
      </c>
      <c r="F30" s="3"/>
      <c r="G30" s="3"/>
      <c r="H30" s="3"/>
      <c r="I30" s="3"/>
      <c r="J30" s="3"/>
      <c r="K30" s="3"/>
      <c r="L30" s="1" t="e">
        <f t="shared" si="1"/>
        <v>#DIV/0!</v>
      </c>
      <c r="M30" s="1" t="e">
        <f t="shared" si="2"/>
        <v>#DIV/0!</v>
      </c>
      <c r="N30" s="1" t="e">
        <f t="shared" si="3"/>
        <v>#DIV/0!</v>
      </c>
      <c r="O30" s="1" t="e">
        <f t="shared" si="4"/>
        <v>#DIV/0!</v>
      </c>
      <c r="P30" s="23" t="e">
        <f t="shared" si="5"/>
        <v>#DIV/0!</v>
      </c>
      <c r="Q30" s="23" t="e">
        <f t="shared" si="6"/>
        <v>#DIV/0!</v>
      </c>
      <c r="R30" s="3"/>
      <c r="S30" s="3"/>
      <c r="T30" s="3"/>
      <c r="U30" s="3"/>
      <c r="V30" s="3"/>
      <c r="W30" s="3"/>
      <c r="X30" s="15"/>
    </row>
    <row r="31" spans="1:24" ht="20.25" customHeight="1">
      <c r="A31" s="3">
        <v>25</v>
      </c>
      <c r="B31" s="3"/>
      <c r="C31" s="3"/>
      <c r="D31" s="3"/>
      <c r="E31" s="2" t="e">
        <f t="shared" si="0"/>
        <v>#DIV/0!</v>
      </c>
      <c r="F31" s="3"/>
      <c r="G31" s="3"/>
      <c r="H31" s="3"/>
      <c r="I31" s="3"/>
      <c r="J31" s="3"/>
      <c r="K31" s="3"/>
      <c r="L31" s="1" t="e">
        <f t="shared" si="1"/>
        <v>#DIV/0!</v>
      </c>
      <c r="M31" s="1" t="e">
        <f t="shared" si="2"/>
        <v>#DIV/0!</v>
      </c>
      <c r="N31" s="1" t="e">
        <f t="shared" si="3"/>
        <v>#DIV/0!</v>
      </c>
      <c r="O31" s="1" t="e">
        <f t="shared" si="4"/>
        <v>#DIV/0!</v>
      </c>
      <c r="P31" s="23" t="e">
        <f t="shared" si="5"/>
        <v>#DIV/0!</v>
      </c>
      <c r="Q31" s="23" t="e">
        <f t="shared" si="6"/>
        <v>#DIV/0!</v>
      </c>
      <c r="R31" s="3"/>
      <c r="S31" s="3"/>
      <c r="T31" s="3"/>
      <c r="U31" s="3"/>
      <c r="V31" s="3"/>
      <c r="W31" s="3"/>
      <c r="X31" s="15"/>
    </row>
    <row r="32" spans="1:24" ht="20.25" customHeight="1">
      <c r="A32" s="3">
        <v>26</v>
      </c>
      <c r="B32" s="3"/>
      <c r="C32" s="3"/>
      <c r="D32" s="3"/>
      <c r="E32" s="2" t="e">
        <f t="shared" si="0"/>
        <v>#DIV/0!</v>
      </c>
      <c r="F32" s="3"/>
      <c r="G32" s="3"/>
      <c r="H32" s="3"/>
      <c r="I32" s="3"/>
      <c r="J32" s="3"/>
      <c r="K32" s="3"/>
      <c r="L32" s="1" t="e">
        <f t="shared" si="1"/>
        <v>#DIV/0!</v>
      </c>
      <c r="M32" s="1" t="e">
        <f t="shared" si="2"/>
        <v>#DIV/0!</v>
      </c>
      <c r="N32" s="1" t="e">
        <f t="shared" si="3"/>
        <v>#DIV/0!</v>
      </c>
      <c r="O32" s="1" t="e">
        <f t="shared" si="4"/>
        <v>#DIV/0!</v>
      </c>
      <c r="P32" s="23" t="e">
        <f t="shared" si="5"/>
        <v>#DIV/0!</v>
      </c>
      <c r="Q32" s="23" t="e">
        <f t="shared" si="6"/>
        <v>#DIV/0!</v>
      </c>
      <c r="R32" s="3"/>
      <c r="S32" s="3"/>
      <c r="T32" s="3"/>
      <c r="U32" s="3"/>
      <c r="V32" s="3"/>
      <c r="W32" s="3"/>
      <c r="X32" s="15"/>
    </row>
    <row r="33" spans="1:24" ht="20.25" customHeight="1">
      <c r="A33" s="3">
        <v>27</v>
      </c>
      <c r="B33" s="3"/>
      <c r="C33" s="3"/>
      <c r="D33" s="3"/>
      <c r="E33" s="2" t="e">
        <f t="shared" si="0"/>
        <v>#DIV/0!</v>
      </c>
      <c r="F33" s="3"/>
      <c r="G33" s="3"/>
      <c r="H33" s="3"/>
      <c r="I33" s="3"/>
      <c r="J33" s="3"/>
      <c r="K33" s="3"/>
      <c r="L33" s="1" t="e">
        <f t="shared" si="1"/>
        <v>#DIV/0!</v>
      </c>
      <c r="M33" s="1" t="e">
        <f t="shared" si="2"/>
        <v>#DIV/0!</v>
      </c>
      <c r="N33" s="1" t="e">
        <f t="shared" si="3"/>
        <v>#DIV/0!</v>
      </c>
      <c r="O33" s="1" t="e">
        <f t="shared" si="4"/>
        <v>#DIV/0!</v>
      </c>
      <c r="P33" s="23" t="e">
        <f t="shared" si="5"/>
        <v>#DIV/0!</v>
      </c>
      <c r="Q33" s="23" t="e">
        <f t="shared" si="6"/>
        <v>#DIV/0!</v>
      </c>
      <c r="R33" s="3"/>
      <c r="S33" s="3"/>
      <c r="T33" s="3"/>
      <c r="U33" s="3"/>
      <c r="V33" s="3"/>
      <c r="W33" s="3"/>
      <c r="X33" s="15"/>
    </row>
    <row r="34" spans="1:24" ht="20.25" customHeight="1">
      <c r="A34" s="3">
        <v>28</v>
      </c>
      <c r="B34" s="3"/>
      <c r="C34" s="3"/>
      <c r="D34" s="3"/>
      <c r="E34" s="2" t="e">
        <f t="shared" si="0"/>
        <v>#DIV/0!</v>
      </c>
      <c r="F34" s="3"/>
      <c r="G34" s="3"/>
      <c r="H34" s="3"/>
      <c r="I34" s="3"/>
      <c r="J34" s="3"/>
      <c r="K34" s="3"/>
      <c r="L34" s="1" t="e">
        <f t="shared" si="1"/>
        <v>#DIV/0!</v>
      </c>
      <c r="M34" s="1" t="e">
        <f t="shared" si="2"/>
        <v>#DIV/0!</v>
      </c>
      <c r="N34" s="1" t="e">
        <f t="shared" si="3"/>
        <v>#DIV/0!</v>
      </c>
      <c r="O34" s="1" t="e">
        <f t="shared" si="4"/>
        <v>#DIV/0!</v>
      </c>
      <c r="P34" s="23" t="e">
        <f t="shared" si="5"/>
        <v>#DIV/0!</v>
      </c>
      <c r="Q34" s="23" t="e">
        <f t="shared" si="6"/>
        <v>#DIV/0!</v>
      </c>
      <c r="R34" s="3"/>
      <c r="S34" s="3"/>
      <c r="T34" s="3"/>
      <c r="U34" s="3"/>
      <c r="V34" s="3"/>
      <c r="W34" s="3"/>
      <c r="X34" s="15"/>
    </row>
    <row r="35" spans="1:24" ht="20.25" customHeight="1">
      <c r="A35" s="3">
        <v>29</v>
      </c>
      <c r="B35" s="3"/>
      <c r="C35" s="3"/>
      <c r="D35" s="3"/>
      <c r="E35" s="2" t="e">
        <f t="shared" si="0"/>
        <v>#DIV/0!</v>
      </c>
      <c r="F35" s="3"/>
      <c r="G35" s="3"/>
      <c r="H35" s="3"/>
      <c r="I35" s="3"/>
      <c r="J35" s="3"/>
      <c r="K35" s="3"/>
      <c r="L35" s="1" t="e">
        <f t="shared" si="1"/>
        <v>#DIV/0!</v>
      </c>
      <c r="M35" s="1" t="e">
        <f t="shared" si="2"/>
        <v>#DIV/0!</v>
      </c>
      <c r="N35" s="1" t="e">
        <f t="shared" si="3"/>
        <v>#DIV/0!</v>
      </c>
      <c r="O35" s="1" t="e">
        <f t="shared" si="4"/>
        <v>#DIV/0!</v>
      </c>
      <c r="P35" s="23" t="e">
        <f t="shared" si="5"/>
        <v>#DIV/0!</v>
      </c>
      <c r="Q35" s="23" t="e">
        <f t="shared" si="6"/>
        <v>#DIV/0!</v>
      </c>
      <c r="R35" s="3"/>
      <c r="S35" s="3"/>
      <c r="T35" s="3"/>
      <c r="U35" s="3"/>
      <c r="V35" s="3"/>
      <c r="W35" s="3"/>
      <c r="X35" s="15"/>
    </row>
    <row r="36" spans="1:24" ht="20.25" customHeight="1">
      <c r="A36" s="3">
        <v>30</v>
      </c>
      <c r="B36" s="3"/>
      <c r="C36" s="3"/>
      <c r="D36" s="3"/>
      <c r="E36" s="2" t="e">
        <f t="shared" si="0"/>
        <v>#DIV/0!</v>
      </c>
      <c r="F36" s="3"/>
      <c r="G36" s="3"/>
      <c r="H36" s="3"/>
      <c r="I36" s="3"/>
      <c r="J36" s="3"/>
      <c r="K36" s="3"/>
      <c r="L36" s="1" t="e">
        <f t="shared" si="1"/>
        <v>#DIV/0!</v>
      </c>
      <c r="M36" s="1" t="e">
        <f t="shared" si="2"/>
        <v>#DIV/0!</v>
      </c>
      <c r="N36" s="1" t="e">
        <f t="shared" si="3"/>
        <v>#DIV/0!</v>
      </c>
      <c r="O36" s="1" t="e">
        <f t="shared" si="4"/>
        <v>#DIV/0!</v>
      </c>
      <c r="P36" s="23" t="e">
        <f t="shared" si="5"/>
        <v>#DIV/0!</v>
      </c>
      <c r="Q36" s="23" t="e">
        <f t="shared" si="6"/>
        <v>#DIV/0!</v>
      </c>
      <c r="R36" s="3"/>
      <c r="S36" s="3"/>
      <c r="T36" s="3"/>
      <c r="U36" s="3"/>
      <c r="V36" s="3"/>
      <c r="W36" s="3"/>
      <c r="X36" s="15"/>
    </row>
    <row r="37" spans="1:24" ht="20.25" customHeight="1">
      <c r="A37" s="3">
        <v>31</v>
      </c>
      <c r="B37" s="3"/>
      <c r="C37" s="3"/>
      <c r="D37" s="3"/>
      <c r="E37" s="2" t="e">
        <f t="shared" si="0"/>
        <v>#DIV/0!</v>
      </c>
      <c r="F37" s="3"/>
      <c r="G37" s="3"/>
      <c r="H37" s="3"/>
      <c r="I37" s="3"/>
      <c r="J37" s="3"/>
      <c r="K37" s="3"/>
      <c r="L37" s="1" t="e">
        <f t="shared" si="1"/>
        <v>#DIV/0!</v>
      </c>
      <c r="M37" s="1" t="e">
        <f t="shared" si="2"/>
        <v>#DIV/0!</v>
      </c>
      <c r="N37" s="1" t="e">
        <f t="shared" si="3"/>
        <v>#DIV/0!</v>
      </c>
      <c r="O37" s="1" t="e">
        <f t="shared" si="4"/>
        <v>#DIV/0!</v>
      </c>
      <c r="P37" s="23" t="e">
        <f t="shared" si="5"/>
        <v>#DIV/0!</v>
      </c>
      <c r="Q37" s="23" t="e">
        <f t="shared" si="6"/>
        <v>#DIV/0!</v>
      </c>
      <c r="R37" s="3"/>
      <c r="S37" s="3"/>
      <c r="T37" s="3"/>
      <c r="U37" s="3"/>
      <c r="V37" s="3"/>
      <c r="W37" s="3"/>
      <c r="X37" s="15"/>
    </row>
    <row r="38" spans="1:24" ht="20.25" customHeight="1">
      <c r="A38" s="3">
        <v>32</v>
      </c>
      <c r="B38" s="3"/>
      <c r="C38" s="3"/>
      <c r="D38" s="3"/>
      <c r="E38" s="2" t="e">
        <f t="shared" si="0"/>
        <v>#DIV/0!</v>
      </c>
      <c r="F38" s="3"/>
      <c r="G38" s="3"/>
      <c r="H38" s="3"/>
      <c r="I38" s="3"/>
      <c r="J38" s="3"/>
      <c r="K38" s="3"/>
      <c r="L38" s="1" t="e">
        <f t="shared" si="1"/>
        <v>#DIV/0!</v>
      </c>
      <c r="M38" s="1" t="e">
        <f t="shared" si="2"/>
        <v>#DIV/0!</v>
      </c>
      <c r="N38" s="1" t="e">
        <f t="shared" si="3"/>
        <v>#DIV/0!</v>
      </c>
      <c r="O38" s="1" t="e">
        <f t="shared" si="4"/>
        <v>#DIV/0!</v>
      </c>
      <c r="P38" s="23" t="e">
        <f t="shared" si="5"/>
        <v>#DIV/0!</v>
      </c>
      <c r="Q38" s="23" t="e">
        <f t="shared" si="6"/>
        <v>#DIV/0!</v>
      </c>
      <c r="R38" s="3"/>
      <c r="S38" s="3"/>
      <c r="T38" s="3"/>
      <c r="U38" s="3"/>
      <c r="V38" s="3"/>
      <c r="W38" s="3"/>
      <c r="X38" s="15"/>
    </row>
    <row r="39" spans="1:24" ht="20.25" customHeight="1">
      <c r="A39" s="3">
        <v>33</v>
      </c>
      <c r="B39" s="3"/>
      <c r="C39" s="3"/>
      <c r="D39" s="3"/>
      <c r="E39" s="2" t="e">
        <f t="shared" si="0"/>
        <v>#DIV/0!</v>
      </c>
      <c r="F39" s="3"/>
      <c r="G39" s="3"/>
      <c r="H39" s="3"/>
      <c r="I39" s="3"/>
      <c r="J39" s="3"/>
      <c r="K39" s="3"/>
      <c r="L39" s="1" t="e">
        <f t="shared" si="1"/>
        <v>#DIV/0!</v>
      </c>
      <c r="M39" s="1" t="e">
        <f t="shared" si="2"/>
        <v>#DIV/0!</v>
      </c>
      <c r="N39" s="1" t="e">
        <f t="shared" si="3"/>
        <v>#DIV/0!</v>
      </c>
      <c r="O39" s="1" t="e">
        <f t="shared" si="4"/>
        <v>#DIV/0!</v>
      </c>
      <c r="P39" s="23" t="e">
        <f t="shared" si="5"/>
        <v>#DIV/0!</v>
      </c>
      <c r="Q39" s="23" t="e">
        <f t="shared" si="6"/>
        <v>#DIV/0!</v>
      </c>
      <c r="R39" s="3"/>
      <c r="S39" s="3"/>
      <c r="T39" s="3"/>
      <c r="U39" s="3"/>
      <c r="V39" s="3"/>
      <c r="W39" s="3"/>
      <c r="X39" s="15"/>
    </row>
    <row r="40" spans="1:24" ht="20.25" customHeight="1">
      <c r="A40" s="3">
        <v>34</v>
      </c>
      <c r="B40" s="3"/>
      <c r="C40" s="3"/>
      <c r="D40" s="3"/>
      <c r="E40" s="2" t="e">
        <f t="shared" si="0"/>
        <v>#DIV/0!</v>
      </c>
      <c r="F40" s="3"/>
      <c r="G40" s="3"/>
      <c r="H40" s="3"/>
      <c r="I40" s="3"/>
      <c r="J40" s="3"/>
      <c r="K40" s="3"/>
      <c r="L40" s="1" t="e">
        <f t="shared" si="1"/>
        <v>#DIV/0!</v>
      </c>
      <c r="M40" s="1" t="e">
        <f t="shared" si="2"/>
        <v>#DIV/0!</v>
      </c>
      <c r="N40" s="1" t="e">
        <f t="shared" si="3"/>
        <v>#DIV/0!</v>
      </c>
      <c r="O40" s="1" t="e">
        <f t="shared" si="4"/>
        <v>#DIV/0!</v>
      </c>
      <c r="P40" s="23" t="e">
        <f t="shared" si="5"/>
        <v>#DIV/0!</v>
      </c>
      <c r="Q40" s="23" t="e">
        <f t="shared" si="6"/>
        <v>#DIV/0!</v>
      </c>
      <c r="R40" s="3"/>
      <c r="S40" s="3"/>
      <c r="T40" s="3"/>
      <c r="U40" s="3"/>
      <c r="V40" s="3"/>
      <c r="W40" s="3"/>
      <c r="X40" s="15"/>
    </row>
    <row r="41" spans="1:24" ht="20.25" customHeight="1">
      <c r="A41" s="3">
        <v>35</v>
      </c>
      <c r="B41" s="3"/>
      <c r="C41" s="3"/>
      <c r="D41" s="3"/>
      <c r="E41" s="2" t="e">
        <f t="shared" si="0"/>
        <v>#DIV/0!</v>
      </c>
      <c r="F41" s="3"/>
      <c r="G41" s="3"/>
      <c r="H41" s="3"/>
      <c r="I41" s="3"/>
      <c r="J41" s="3"/>
      <c r="K41" s="3"/>
      <c r="L41" s="1" t="e">
        <f t="shared" si="1"/>
        <v>#DIV/0!</v>
      </c>
      <c r="M41" s="1" t="e">
        <f t="shared" si="2"/>
        <v>#DIV/0!</v>
      </c>
      <c r="N41" s="1" t="e">
        <f t="shared" si="3"/>
        <v>#DIV/0!</v>
      </c>
      <c r="O41" s="1" t="e">
        <f t="shared" si="4"/>
        <v>#DIV/0!</v>
      </c>
      <c r="P41" s="23" t="e">
        <f t="shared" si="5"/>
        <v>#DIV/0!</v>
      </c>
      <c r="Q41" s="23" t="e">
        <f t="shared" si="6"/>
        <v>#DIV/0!</v>
      </c>
      <c r="R41" s="3"/>
      <c r="S41" s="3"/>
      <c r="T41" s="3"/>
      <c r="U41" s="3"/>
      <c r="V41" s="3"/>
      <c r="W41" s="3"/>
      <c r="X41" s="15"/>
    </row>
    <row r="42" spans="1:24" ht="20.25" customHeight="1">
      <c r="A42" s="3">
        <v>36</v>
      </c>
      <c r="B42" s="3"/>
      <c r="C42" s="3"/>
      <c r="D42" s="3"/>
      <c r="E42" s="2" t="e">
        <f t="shared" si="0"/>
        <v>#DIV/0!</v>
      </c>
      <c r="F42" s="3"/>
      <c r="G42" s="3"/>
      <c r="H42" s="3"/>
      <c r="I42" s="3"/>
      <c r="J42" s="3"/>
      <c r="K42" s="3"/>
      <c r="L42" s="1" t="e">
        <f t="shared" si="1"/>
        <v>#DIV/0!</v>
      </c>
      <c r="M42" s="1" t="e">
        <f t="shared" si="2"/>
        <v>#DIV/0!</v>
      </c>
      <c r="N42" s="1" t="e">
        <f t="shared" si="3"/>
        <v>#DIV/0!</v>
      </c>
      <c r="O42" s="1" t="e">
        <f t="shared" si="4"/>
        <v>#DIV/0!</v>
      </c>
      <c r="P42" s="23" t="e">
        <f t="shared" si="5"/>
        <v>#DIV/0!</v>
      </c>
      <c r="Q42" s="23" t="e">
        <f t="shared" si="6"/>
        <v>#DIV/0!</v>
      </c>
      <c r="R42" s="3"/>
      <c r="S42" s="3"/>
      <c r="T42" s="3"/>
      <c r="U42" s="3"/>
      <c r="V42" s="3"/>
      <c r="W42" s="3"/>
      <c r="X42" s="15"/>
    </row>
    <row r="43" spans="1:24" ht="20.25" customHeight="1">
      <c r="A43" s="3">
        <v>37</v>
      </c>
      <c r="B43" s="3"/>
      <c r="C43" s="3"/>
      <c r="D43" s="3"/>
      <c r="E43" s="2" t="e">
        <f t="shared" si="0"/>
        <v>#DIV/0!</v>
      </c>
      <c r="F43" s="3"/>
      <c r="G43" s="3"/>
      <c r="H43" s="3"/>
      <c r="I43" s="3"/>
      <c r="J43" s="3"/>
      <c r="K43" s="3"/>
      <c r="L43" s="1" t="e">
        <f t="shared" si="1"/>
        <v>#DIV/0!</v>
      </c>
      <c r="M43" s="1" t="e">
        <f t="shared" si="2"/>
        <v>#DIV/0!</v>
      </c>
      <c r="N43" s="1" t="e">
        <f t="shared" si="3"/>
        <v>#DIV/0!</v>
      </c>
      <c r="O43" s="1" t="e">
        <f t="shared" si="4"/>
        <v>#DIV/0!</v>
      </c>
      <c r="P43" s="23" t="e">
        <f t="shared" si="5"/>
        <v>#DIV/0!</v>
      </c>
      <c r="Q43" s="23" t="e">
        <f t="shared" si="6"/>
        <v>#DIV/0!</v>
      </c>
      <c r="R43" s="3"/>
      <c r="S43" s="3"/>
      <c r="T43" s="3"/>
      <c r="U43" s="3"/>
      <c r="V43" s="3"/>
      <c r="W43" s="3"/>
      <c r="X43" s="15"/>
    </row>
    <row r="44" spans="1:24" ht="20.25" customHeight="1">
      <c r="A44" s="3">
        <v>38</v>
      </c>
      <c r="B44" s="3"/>
      <c r="C44" s="3"/>
      <c r="D44" s="3"/>
      <c r="E44" s="2" t="e">
        <f t="shared" si="0"/>
        <v>#DIV/0!</v>
      </c>
      <c r="F44" s="3"/>
      <c r="G44" s="3"/>
      <c r="H44" s="3"/>
      <c r="I44" s="3"/>
      <c r="J44" s="3"/>
      <c r="K44" s="3"/>
      <c r="L44" s="1" t="e">
        <f t="shared" si="1"/>
        <v>#DIV/0!</v>
      </c>
      <c r="M44" s="1" t="e">
        <f t="shared" si="2"/>
        <v>#DIV/0!</v>
      </c>
      <c r="N44" s="1" t="e">
        <f t="shared" si="3"/>
        <v>#DIV/0!</v>
      </c>
      <c r="O44" s="1" t="e">
        <f t="shared" si="4"/>
        <v>#DIV/0!</v>
      </c>
      <c r="P44" s="23" t="e">
        <f t="shared" si="5"/>
        <v>#DIV/0!</v>
      </c>
      <c r="Q44" s="23" t="e">
        <f t="shared" si="6"/>
        <v>#DIV/0!</v>
      </c>
      <c r="R44" s="3"/>
      <c r="S44" s="3"/>
      <c r="T44" s="3"/>
      <c r="U44" s="3"/>
      <c r="V44" s="3"/>
      <c r="W44" s="3"/>
      <c r="X44" s="15"/>
    </row>
    <row r="45" spans="1:24" ht="20.25" customHeight="1">
      <c r="A45" s="3">
        <v>39</v>
      </c>
      <c r="B45" s="3"/>
      <c r="C45" s="3"/>
      <c r="D45" s="3"/>
      <c r="E45" s="2" t="e">
        <f t="shared" si="0"/>
        <v>#DIV/0!</v>
      </c>
      <c r="F45" s="3"/>
      <c r="G45" s="3"/>
      <c r="H45" s="3"/>
      <c r="I45" s="3"/>
      <c r="J45" s="3"/>
      <c r="K45" s="3"/>
      <c r="L45" s="1" t="e">
        <f t="shared" si="1"/>
        <v>#DIV/0!</v>
      </c>
      <c r="M45" s="1" t="e">
        <f t="shared" si="2"/>
        <v>#DIV/0!</v>
      </c>
      <c r="N45" s="1" t="e">
        <f t="shared" si="3"/>
        <v>#DIV/0!</v>
      </c>
      <c r="O45" s="1" t="e">
        <f t="shared" si="4"/>
        <v>#DIV/0!</v>
      </c>
      <c r="P45" s="23" t="e">
        <f t="shared" si="5"/>
        <v>#DIV/0!</v>
      </c>
      <c r="Q45" s="23" t="e">
        <f t="shared" si="6"/>
        <v>#DIV/0!</v>
      </c>
      <c r="R45" s="3"/>
      <c r="S45" s="3"/>
      <c r="T45" s="3"/>
      <c r="U45" s="3"/>
      <c r="V45" s="3"/>
      <c r="W45" s="3"/>
      <c r="X45" s="15"/>
    </row>
    <row r="46" spans="1:24" ht="20.25" customHeight="1">
      <c r="A46" s="3">
        <v>40</v>
      </c>
      <c r="B46" s="3"/>
      <c r="C46" s="3"/>
      <c r="D46" s="3"/>
      <c r="E46" s="2" t="e">
        <f t="shared" si="0"/>
        <v>#DIV/0!</v>
      </c>
      <c r="F46" s="3"/>
      <c r="G46" s="3"/>
      <c r="H46" s="3"/>
      <c r="I46" s="3"/>
      <c r="J46" s="3"/>
      <c r="K46" s="3"/>
      <c r="L46" s="1" t="e">
        <f t="shared" si="1"/>
        <v>#DIV/0!</v>
      </c>
      <c r="M46" s="1" t="e">
        <f t="shared" si="2"/>
        <v>#DIV/0!</v>
      </c>
      <c r="N46" s="1" t="e">
        <f t="shared" si="3"/>
        <v>#DIV/0!</v>
      </c>
      <c r="O46" s="1" t="e">
        <f t="shared" si="4"/>
        <v>#DIV/0!</v>
      </c>
      <c r="P46" s="23" t="e">
        <f t="shared" si="5"/>
        <v>#DIV/0!</v>
      </c>
      <c r="Q46" s="23" t="e">
        <f t="shared" si="6"/>
        <v>#DIV/0!</v>
      </c>
      <c r="R46" s="3"/>
      <c r="S46" s="3"/>
      <c r="T46" s="3"/>
      <c r="U46" s="3"/>
      <c r="V46" s="3"/>
      <c r="W46" s="3"/>
      <c r="X46" s="15"/>
    </row>
    <row r="47" spans="1:24" ht="20.25" customHeight="1">
      <c r="A47" s="3">
        <v>41</v>
      </c>
      <c r="B47" s="3"/>
      <c r="C47" s="3"/>
      <c r="D47" s="3"/>
      <c r="E47" s="2" t="e">
        <f t="shared" si="0"/>
        <v>#DIV/0!</v>
      </c>
      <c r="F47" s="3"/>
      <c r="G47" s="3"/>
      <c r="H47" s="3"/>
      <c r="I47" s="3"/>
      <c r="J47" s="3"/>
      <c r="K47" s="3"/>
      <c r="L47" s="1" t="e">
        <f t="shared" si="1"/>
        <v>#DIV/0!</v>
      </c>
      <c r="M47" s="1" t="e">
        <f t="shared" si="2"/>
        <v>#DIV/0!</v>
      </c>
      <c r="N47" s="1" t="e">
        <f t="shared" si="3"/>
        <v>#DIV/0!</v>
      </c>
      <c r="O47" s="1" t="e">
        <f t="shared" si="4"/>
        <v>#DIV/0!</v>
      </c>
      <c r="P47" s="23" t="e">
        <f t="shared" si="5"/>
        <v>#DIV/0!</v>
      </c>
      <c r="Q47" s="23" t="e">
        <f t="shared" si="6"/>
        <v>#DIV/0!</v>
      </c>
      <c r="R47" s="3"/>
      <c r="S47" s="3"/>
      <c r="T47" s="3"/>
      <c r="U47" s="3"/>
      <c r="V47" s="3"/>
      <c r="W47" s="3"/>
      <c r="X47" s="15"/>
    </row>
    <row r="48" spans="1:24" ht="20.25" customHeight="1">
      <c r="A48" s="3">
        <v>42</v>
      </c>
      <c r="B48" s="3"/>
      <c r="C48" s="3"/>
      <c r="D48" s="3"/>
      <c r="E48" s="2" t="e">
        <f t="shared" si="0"/>
        <v>#DIV/0!</v>
      </c>
      <c r="F48" s="3"/>
      <c r="G48" s="3"/>
      <c r="H48" s="3"/>
      <c r="I48" s="3"/>
      <c r="J48" s="3"/>
      <c r="K48" s="3"/>
      <c r="L48" s="1" t="e">
        <f t="shared" si="1"/>
        <v>#DIV/0!</v>
      </c>
      <c r="M48" s="1" t="e">
        <f t="shared" si="2"/>
        <v>#DIV/0!</v>
      </c>
      <c r="N48" s="1" t="e">
        <f t="shared" si="3"/>
        <v>#DIV/0!</v>
      </c>
      <c r="O48" s="1" t="e">
        <f t="shared" si="4"/>
        <v>#DIV/0!</v>
      </c>
      <c r="P48" s="23" t="e">
        <f t="shared" si="5"/>
        <v>#DIV/0!</v>
      </c>
      <c r="Q48" s="23" t="e">
        <f t="shared" si="6"/>
        <v>#DIV/0!</v>
      </c>
      <c r="R48" s="3"/>
      <c r="S48" s="3"/>
      <c r="T48" s="3"/>
      <c r="U48" s="3"/>
      <c r="V48" s="3"/>
      <c r="W48" s="3"/>
      <c r="X48" s="15"/>
    </row>
    <row r="49" spans="1:24" ht="20.25" customHeight="1">
      <c r="A49" s="3">
        <v>43</v>
      </c>
      <c r="B49" s="3"/>
      <c r="C49" s="3"/>
      <c r="D49" s="3"/>
      <c r="E49" s="2" t="e">
        <f t="shared" si="0"/>
        <v>#DIV/0!</v>
      </c>
      <c r="F49" s="3"/>
      <c r="G49" s="3"/>
      <c r="H49" s="3"/>
      <c r="I49" s="3"/>
      <c r="J49" s="3"/>
      <c r="K49" s="3"/>
      <c r="L49" s="1" t="e">
        <f t="shared" si="1"/>
        <v>#DIV/0!</v>
      </c>
      <c r="M49" s="1" t="e">
        <f t="shared" si="2"/>
        <v>#DIV/0!</v>
      </c>
      <c r="N49" s="1" t="e">
        <f t="shared" si="3"/>
        <v>#DIV/0!</v>
      </c>
      <c r="O49" s="1" t="e">
        <f t="shared" si="4"/>
        <v>#DIV/0!</v>
      </c>
      <c r="P49" s="23" t="e">
        <f t="shared" si="5"/>
        <v>#DIV/0!</v>
      </c>
      <c r="Q49" s="23" t="e">
        <f t="shared" si="6"/>
        <v>#DIV/0!</v>
      </c>
      <c r="R49" s="3"/>
      <c r="S49" s="3"/>
      <c r="T49" s="3"/>
      <c r="U49" s="3"/>
      <c r="V49" s="3"/>
      <c r="W49" s="3"/>
      <c r="X49" s="15"/>
    </row>
    <row r="50" spans="1:24" ht="20.25" customHeight="1">
      <c r="A50" s="3">
        <v>44</v>
      </c>
      <c r="B50" s="3"/>
      <c r="C50" s="3"/>
      <c r="D50" s="3"/>
      <c r="E50" s="2" t="e">
        <f t="shared" si="0"/>
        <v>#DIV/0!</v>
      </c>
      <c r="F50" s="3"/>
      <c r="G50" s="3"/>
      <c r="H50" s="3"/>
      <c r="I50" s="3"/>
      <c r="J50" s="3"/>
      <c r="K50" s="3"/>
      <c r="L50" s="1" t="e">
        <f t="shared" si="1"/>
        <v>#DIV/0!</v>
      </c>
      <c r="M50" s="1" t="e">
        <f t="shared" si="2"/>
        <v>#DIV/0!</v>
      </c>
      <c r="N50" s="1" t="e">
        <f t="shared" si="3"/>
        <v>#DIV/0!</v>
      </c>
      <c r="O50" s="1" t="e">
        <f t="shared" si="4"/>
        <v>#DIV/0!</v>
      </c>
      <c r="P50" s="23" t="e">
        <f t="shared" si="5"/>
        <v>#DIV/0!</v>
      </c>
      <c r="Q50" s="23" t="e">
        <f t="shared" si="6"/>
        <v>#DIV/0!</v>
      </c>
      <c r="R50" s="3"/>
      <c r="S50" s="3"/>
      <c r="T50" s="3"/>
      <c r="U50" s="3"/>
      <c r="V50" s="3"/>
      <c r="W50" s="3"/>
      <c r="X50" s="15"/>
    </row>
    <row r="51" spans="1:24" ht="20.25" customHeight="1">
      <c r="A51" s="3">
        <v>45</v>
      </c>
      <c r="B51" s="3"/>
      <c r="C51" s="3"/>
      <c r="D51" s="3"/>
      <c r="E51" s="2" t="e">
        <f t="shared" si="0"/>
        <v>#DIV/0!</v>
      </c>
      <c r="F51" s="3"/>
      <c r="G51" s="3"/>
      <c r="H51" s="3"/>
      <c r="I51" s="3"/>
      <c r="J51" s="3"/>
      <c r="K51" s="3"/>
      <c r="L51" s="1" t="e">
        <f t="shared" si="1"/>
        <v>#DIV/0!</v>
      </c>
      <c r="M51" s="1" t="e">
        <f t="shared" si="2"/>
        <v>#DIV/0!</v>
      </c>
      <c r="N51" s="1" t="e">
        <f t="shared" si="3"/>
        <v>#DIV/0!</v>
      </c>
      <c r="O51" s="1" t="e">
        <f t="shared" si="4"/>
        <v>#DIV/0!</v>
      </c>
      <c r="P51" s="23" t="e">
        <f t="shared" si="5"/>
        <v>#DIV/0!</v>
      </c>
      <c r="Q51" s="23" t="e">
        <f t="shared" si="6"/>
        <v>#DIV/0!</v>
      </c>
      <c r="R51" s="3"/>
      <c r="S51" s="3"/>
      <c r="T51" s="3"/>
      <c r="U51" s="3"/>
      <c r="V51" s="3"/>
      <c r="W51" s="3"/>
      <c r="X51" s="15"/>
    </row>
    <row r="52" spans="1:24" s="9" customFormat="1" ht="18">
      <c r="A52" s="55" t="s">
        <v>4</v>
      </c>
      <c r="B52" s="55"/>
      <c r="C52" s="22">
        <f>SUM(C7:C51)</f>
        <v>0</v>
      </c>
      <c r="D52" s="22">
        <f>SUM(D7:D51)</f>
        <v>0</v>
      </c>
      <c r="E52" s="2" t="e">
        <f t="shared" si="0"/>
        <v>#DIV/0!</v>
      </c>
      <c r="F52" s="8" t="e">
        <f>AVERAGE(F7:F51)</f>
        <v>#DIV/0!</v>
      </c>
      <c r="G52" s="8" t="e">
        <f>AVERAGE(G7:G51)</f>
        <v>#DIV/0!</v>
      </c>
      <c r="H52" s="8">
        <f>SUM(H7:H51)</f>
        <v>0</v>
      </c>
      <c r="I52" s="8">
        <f>SUM(I7:I51)</f>
        <v>0</v>
      </c>
      <c r="J52" s="8">
        <f>SUM(J7:J51)</f>
        <v>0</v>
      </c>
      <c r="K52" s="8">
        <f>SUM(K7:K51)</f>
        <v>0</v>
      </c>
      <c r="L52" s="1" t="e">
        <f t="shared" si="1"/>
        <v>#DIV/0!</v>
      </c>
      <c r="M52" s="1" t="e">
        <f t="shared" si="2"/>
        <v>#DIV/0!</v>
      </c>
      <c r="N52" s="1" t="e">
        <f t="shared" si="3"/>
        <v>#DIV/0!</v>
      </c>
      <c r="O52" s="1" t="e">
        <f t="shared" si="4"/>
        <v>#DIV/0!</v>
      </c>
      <c r="P52" s="23" t="e">
        <f>(I52+J52+K52)/D52*100</f>
        <v>#DIV/0!</v>
      </c>
      <c r="Q52" s="23" t="e">
        <f>(J52+K52)/D52*100</f>
        <v>#DIV/0!</v>
      </c>
      <c r="R52" s="8" t="e">
        <f>AVERAGE(R7:R51)</f>
        <v>#DIV/0!</v>
      </c>
      <c r="S52" s="8" t="e">
        <f>AVERAGE(S7:S51)</f>
        <v>#DIV/0!</v>
      </c>
      <c r="T52" s="8" t="e">
        <f>AVERAGE(T7:T51)</f>
        <v>#DIV/0!</v>
      </c>
      <c r="U52" s="8">
        <f>SUM(U7:U51)</f>
        <v>0</v>
      </c>
      <c r="V52" s="8">
        <f>SUM(V7:V51)</f>
        <v>0</v>
      </c>
      <c r="W52" s="8"/>
      <c r="X52" s="8"/>
    </row>
    <row r="54" spans="2:22" ht="14.25">
      <c r="B54" s="38"/>
      <c r="C54" s="38"/>
      <c r="D54" s="38"/>
      <c r="E54" s="38"/>
      <c r="F54" s="38"/>
      <c r="G54" s="38"/>
      <c r="H54" s="38"/>
      <c r="I54" s="38"/>
      <c r="J54" s="38"/>
      <c r="K54" s="38"/>
      <c r="L54" s="38"/>
      <c r="M54" s="38"/>
      <c r="N54" s="38"/>
      <c r="O54" s="38"/>
      <c r="P54" s="38"/>
      <c r="Q54" s="38"/>
      <c r="R54" s="38"/>
      <c r="S54" s="38"/>
      <c r="T54" s="38"/>
      <c r="U54" s="38"/>
      <c r="V54" s="38"/>
    </row>
    <row r="55" spans="2:22" ht="14.25">
      <c r="B55" s="38" t="s">
        <v>25</v>
      </c>
      <c r="C55" s="38"/>
      <c r="D55" s="38"/>
      <c r="E55" s="38"/>
      <c r="F55" s="38"/>
      <c r="G55" s="38"/>
      <c r="H55" s="38"/>
      <c r="I55" s="38"/>
      <c r="J55" s="38"/>
      <c r="K55" s="38"/>
      <c r="L55" s="38"/>
      <c r="M55" s="38"/>
      <c r="N55" s="38"/>
      <c r="O55" s="38"/>
      <c r="P55" s="38"/>
      <c r="Q55" s="38"/>
      <c r="R55" s="38"/>
      <c r="S55" s="38"/>
      <c r="T55" s="38"/>
      <c r="U55" s="38"/>
      <c r="V55" s="38"/>
    </row>
    <row r="59" spans="1:26" s="6" customFormat="1" ht="15">
      <c r="A59" s="11"/>
      <c r="B59" s="39" t="s">
        <v>32</v>
      </c>
      <c r="C59" s="39"/>
      <c r="D59" s="39"/>
      <c r="E59" s="39"/>
      <c r="F59" s="39"/>
      <c r="G59" s="39"/>
      <c r="H59" s="39"/>
      <c r="I59" s="39"/>
      <c r="J59" s="39"/>
      <c r="K59" s="39"/>
      <c r="L59" s="39"/>
      <c r="M59" s="39"/>
      <c r="N59" s="39"/>
      <c r="O59" s="39"/>
      <c r="P59" s="39"/>
      <c r="Q59" s="39"/>
      <c r="R59" s="39"/>
      <c r="S59" s="39"/>
      <c r="T59" s="39"/>
      <c r="U59" s="39"/>
      <c r="V59" s="39"/>
      <c r="W59" s="39"/>
      <c r="X59" s="11"/>
      <c r="Y59" s="11"/>
      <c r="Z59" s="11"/>
    </row>
    <row r="60" spans="1:26" s="6" customFormat="1" ht="15">
      <c r="A60" s="11"/>
      <c r="B60" s="39" t="s">
        <v>33</v>
      </c>
      <c r="C60" s="39"/>
      <c r="D60" s="39"/>
      <c r="E60" s="39"/>
      <c r="F60" s="39"/>
      <c r="G60" s="39"/>
      <c r="H60" s="39"/>
      <c r="I60" s="39"/>
      <c r="J60" s="39"/>
      <c r="K60" s="39"/>
      <c r="L60" s="39"/>
      <c r="M60" s="39"/>
      <c r="N60" s="39"/>
      <c r="O60" s="39"/>
      <c r="P60" s="39"/>
      <c r="Q60" s="39"/>
      <c r="R60" s="39"/>
      <c r="S60" s="39"/>
      <c r="T60" s="39"/>
      <c r="U60" s="39"/>
      <c r="V60" s="39"/>
      <c r="W60" s="39"/>
      <c r="X60" s="11"/>
      <c r="Y60" s="11"/>
      <c r="Z60" s="11"/>
    </row>
    <row r="61" spans="1:26" s="6" customFormat="1" ht="15">
      <c r="A61" s="11"/>
      <c r="B61" s="40" t="s">
        <v>1</v>
      </c>
      <c r="C61" s="40"/>
      <c r="D61" s="40"/>
      <c r="E61" s="40"/>
      <c r="F61" s="40"/>
      <c r="G61" s="40"/>
      <c r="H61" s="40"/>
      <c r="I61" s="40"/>
      <c r="J61" s="40"/>
      <c r="K61" s="40"/>
      <c r="L61" s="40"/>
      <c r="M61" s="40"/>
      <c r="N61" s="40"/>
      <c r="O61" s="40"/>
      <c r="P61" s="40"/>
      <c r="Q61" s="40"/>
      <c r="R61" s="40"/>
      <c r="S61" s="40"/>
      <c r="T61" s="40"/>
      <c r="U61" s="40"/>
      <c r="V61" s="40"/>
      <c r="W61" s="11"/>
      <c r="X61" s="11"/>
      <c r="Y61" s="11"/>
      <c r="Z61" s="11"/>
    </row>
    <row r="62" spans="1:26" ht="14.25">
      <c r="A62"/>
      <c r="B62"/>
      <c r="C62"/>
      <c r="D62"/>
      <c r="E62"/>
      <c r="F62"/>
      <c r="G62"/>
      <c r="H62"/>
      <c r="I62"/>
      <c r="J62"/>
      <c r="K62"/>
      <c r="L62"/>
      <c r="M62"/>
      <c r="N62"/>
      <c r="O62"/>
      <c r="P62"/>
      <c r="Q62"/>
      <c r="R62" s="10"/>
      <c r="S62"/>
      <c r="T62"/>
      <c r="U62"/>
      <c r="V62"/>
      <c r="W62"/>
      <c r="X62"/>
      <c r="Y62"/>
      <c r="Z62"/>
    </row>
    <row r="64" ht="14.25"/>
  </sheetData>
  <sheetProtection/>
  <mergeCells count="26">
    <mergeCell ref="A1:X1"/>
    <mergeCell ref="H5:K5"/>
    <mergeCell ref="Q5:Q6"/>
    <mergeCell ref="G5:G6"/>
    <mergeCell ref="A52:B52"/>
    <mergeCell ref="F5:F6"/>
    <mergeCell ref="R5:T5"/>
    <mergeCell ref="U5:U6"/>
    <mergeCell ref="V5:V6"/>
    <mergeCell ref="W5:W6"/>
    <mergeCell ref="X5:X6"/>
    <mergeCell ref="A5:A6"/>
    <mergeCell ref="B5:B6"/>
    <mergeCell ref="C5:C6"/>
    <mergeCell ref="D5:D6"/>
    <mergeCell ref="E5:E6"/>
    <mergeCell ref="B54:V54"/>
    <mergeCell ref="B55:V55"/>
    <mergeCell ref="B59:W59"/>
    <mergeCell ref="B60:W60"/>
    <mergeCell ref="B61:V61"/>
    <mergeCell ref="A2:X2"/>
    <mergeCell ref="A3:X3"/>
    <mergeCell ref="A4:X4"/>
    <mergeCell ref="L5:O5"/>
    <mergeCell ref="P5:P6"/>
  </mergeCells>
  <printOptions/>
  <pageMargins left="1.299212598425197" right="0.1968503937007874" top="0.6692913385826772" bottom="0.03937007874015748" header="0.1968503937007874" footer="0.1968503937007874"/>
  <pageSetup fitToHeight="0" fitToWidth="1" horizontalDpi="600" verticalDpi="600" orientation="landscape" paperSize="9" scale="29" r:id="rId1"/>
</worksheet>
</file>

<file path=xl/worksheets/sheet2.xml><?xml version="1.0" encoding="utf-8"?>
<worksheet xmlns="http://schemas.openxmlformats.org/spreadsheetml/2006/main" xmlns:r="http://schemas.openxmlformats.org/officeDocument/2006/relationships">
  <dimension ref="A1:Z50"/>
  <sheetViews>
    <sheetView tabSelected="1" zoomScale="55" zoomScaleNormal="55" zoomScalePageLayoutView="0" workbookViewId="0" topLeftCell="A1">
      <selection activeCell="A4" sqref="A4:X4"/>
    </sheetView>
  </sheetViews>
  <sheetFormatPr defaultColWidth="9.140625" defaultRowHeight="15"/>
  <cols>
    <col min="2" max="2" width="35.57421875" style="0" customWidth="1"/>
    <col min="3" max="3" width="21.140625" style="0" customWidth="1"/>
    <col min="4" max="4" width="14.7109375" style="0" customWidth="1"/>
    <col min="5" max="5" width="18.7109375" style="0" customWidth="1"/>
    <col min="6" max="6" width="20.28125" style="0" customWidth="1"/>
    <col min="7" max="7" width="18.28125" style="0" customWidth="1"/>
    <col min="12" max="15" width="15.421875" style="0" bestFit="1" customWidth="1"/>
    <col min="17" max="17" width="19.57421875" style="0" customWidth="1"/>
    <col min="19" max="19" width="10.421875" style="0" customWidth="1"/>
    <col min="20" max="20" width="12.00390625" style="0" customWidth="1"/>
    <col min="24" max="24" width="23.140625" style="0" customWidth="1"/>
  </cols>
  <sheetData>
    <row r="1" spans="1:24" s="7" customFormat="1" ht="24.75" customHeight="1">
      <c r="A1" s="52" t="s">
        <v>3</v>
      </c>
      <c r="B1" s="52"/>
      <c r="C1" s="52"/>
      <c r="D1" s="52"/>
      <c r="E1" s="52"/>
      <c r="F1" s="52"/>
      <c r="G1" s="52"/>
      <c r="H1" s="52"/>
      <c r="I1" s="52"/>
      <c r="J1" s="52"/>
      <c r="K1" s="52"/>
      <c r="L1" s="52"/>
      <c r="M1" s="52"/>
      <c r="N1" s="52"/>
      <c r="O1" s="52"/>
      <c r="P1" s="52"/>
      <c r="Q1" s="52"/>
      <c r="R1" s="52"/>
      <c r="S1" s="52"/>
      <c r="T1" s="52"/>
      <c r="U1" s="52"/>
      <c r="V1" s="52"/>
      <c r="W1" s="52"/>
      <c r="X1" s="52"/>
    </row>
    <row r="2" spans="1:24" s="14" customFormat="1" ht="26.25" customHeight="1">
      <c r="A2" s="41" t="s">
        <v>92</v>
      </c>
      <c r="B2" s="41"/>
      <c r="C2" s="41"/>
      <c r="D2" s="41"/>
      <c r="E2" s="41"/>
      <c r="F2" s="41"/>
      <c r="G2" s="41"/>
      <c r="H2" s="41"/>
      <c r="I2" s="41"/>
      <c r="J2" s="41"/>
      <c r="K2" s="41"/>
      <c r="L2" s="41"/>
      <c r="M2" s="41"/>
      <c r="N2" s="41"/>
      <c r="O2" s="41"/>
      <c r="P2" s="41"/>
      <c r="Q2" s="41"/>
      <c r="R2" s="41"/>
      <c r="S2" s="41"/>
      <c r="T2" s="41"/>
      <c r="U2" s="41"/>
      <c r="V2" s="41"/>
      <c r="W2" s="41"/>
      <c r="X2" s="41"/>
    </row>
    <row r="3" spans="1:24" s="14" customFormat="1" ht="27" customHeight="1">
      <c r="A3" s="42" t="s">
        <v>26</v>
      </c>
      <c r="B3" s="42"/>
      <c r="C3" s="42"/>
      <c r="D3" s="42"/>
      <c r="E3" s="42"/>
      <c r="F3" s="42"/>
      <c r="G3" s="42"/>
      <c r="H3" s="42"/>
      <c r="I3" s="42"/>
      <c r="J3" s="42"/>
      <c r="K3" s="42"/>
      <c r="L3" s="42"/>
      <c r="M3" s="42"/>
      <c r="N3" s="42"/>
      <c r="O3" s="42"/>
      <c r="P3" s="42"/>
      <c r="Q3" s="42"/>
      <c r="R3" s="42"/>
      <c r="S3" s="42"/>
      <c r="T3" s="42"/>
      <c r="U3" s="42"/>
      <c r="V3" s="42"/>
      <c r="W3" s="42"/>
      <c r="X3" s="42"/>
    </row>
    <row r="4" spans="1:24" s="14" customFormat="1" ht="28.5" customHeight="1">
      <c r="A4" s="43" t="s">
        <v>160</v>
      </c>
      <c r="B4" s="44"/>
      <c r="C4" s="44"/>
      <c r="D4" s="44"/>
      <c r="E4" s="44"/>
      <c r="F4" s="44"/>
      <c r="G4" s="44"/>
      <c r="H4" s="44"/>
      <c r="I4" s="44"/>
      <c r="J4" s="44"/>
      <c r="K4" s="44"/>
      <c r="L4" s="44"/>
      <c r="M4" s="44"/>
      <c r="N4" s="44"/>
      <c r="O4" s="44"/>
      <c r="P4" s="44"/>
      <c r="Q4" s="44"/>
      <c r="R4" s="44"/>
      <c r="S4" s="44"/>
      <c r="T4" s="44"/>
      <c r="U4" s="44"/>
      <c r="V4" s="44"/>
      <c r="W4" s="44"/>
      <c r="X4" s="45"/>
    </row>
    <row r="5" spans="1:24" s="12" customFormat="1" ht="145.5" customHeight="1">
      <c r="A5" s="52" t="s">
        <v>0</v>
      </c>
      <c r="B5" s="53" t="s">
        <v>2</v>
      </c>
      <c r="C5" s="49" t="s">
        <v>19</v>
      </c>
      <c r="D5" s="53" t="s">
        <v>9</v>
      </c>
      <c r="E5" s="53" t="s">
        <v>10</v>
      </c>
      <c r="F5" s="49" t="s">
        <v>23</v>
      </c>
      <c r="G5" s="53" t="s">
        <v>24</v>
      </c>
      <c r="H5" s="46" t="s">
        <v>29</v>
      </c>
      <c r="I5" s="47"/>
      <c r="J5" s="47"/>
      <c r="K5" s="48"/>
      <c r="L5" s="46" t="s">
        <v>28</v>
      </c>
      <c r="M5" s="47"/>
      <c r="N5" s="47"/>
      <c r="O5" s="48"/>
      <c r="P5" s="49" t="s">
        <v>20</v>
      </c>
      <c r="Q5" s="49" t="s">
        <v>21</v>
      </c>
      <c r="R5" s="57" t="s">
        <v>11</v>
      </c>
      <c r="S5" s="57"/>
      <c r="T5" s="57"/>
      <c r="U5" s="58" t="s">
        <v>17</v>
      </c>
      <c r="V5" s="58" t="s">
        <v>18</v>
      </c>
      <c r="W5" s="60" t="s">
        <v>12</v>
      </c>
      <c r="X5" s="51" t="s">
        <v>22</v>
      </c>
    </row>
    <row r="6" spans="1:24" s="12" customFormat="1" ht="75.75" customHeight="1">
      <c r="A6" s="52"/>
      <c r="B6" s="53"/>
      <c r="C6" s="54"/>
      <c r="D6" s="53"/>
      <c r="E6" s="53"/>
      <c r="F6" s="56"/>
      <c r="G6" s="53"/>
      <c r="H6" s="20" t="s">
        <v>13</v>
      </c>
      <c r="I6" s="20" t="s">
        <v>14</v>
      </c>
      <c r="J6" s="20" t="s">
        <v>15</v>
      </c>
      <c r="K6" s="20" t="s">
        <v>16</v>
      </c>
      <c r="L6" s="20" t="s">
        <v>13</v>
      </c>
      <c r="M6" s="20" t="s">
        <v>14</v>
      </c>
      <c r="N6" s="20" t="s">
        <v>15</v>
      </c>
      <c r="O6" s="20" t="s">
        <v>16</v>
      </c>
      <c r="P6" s="50"/>
      <c r="Q6" s="50"/>
      <c r="R6" s="13" t="s">
        <v>5</v>
      </c>
      <c r="S6" s="13" t="s">
        <v>6</v>
      </c>
      <c r="T6" s="13" t="s">
        <v>7</v>
      </c>
      <c r="U6" s="59"/>
      <c r="V6" s="59"/>
      <c r="W6" s="60"/>
      <c r="X6" s="51"/>
    </row>
    <row r="7" spans="1:24" s="4" customFormat="1" ht="20.25" customHeight="1">
      <c r="A7" s="3">
        <v>1</v>
      </c>
      <c r="B7" s="24" t="s">
        <v>34</v>
      </c>
      <c r="C7" s="28">
        <v>167</v>
      </c>
      <c r="D7" s="2">
        <v>152</v>
      </c>
      <c r="E7" s="2">
        <f>D7*100/C7</f>
        <v>91.01796407185628</v>
      </c>
      <c r="F7" s="1">
        <v>4</v>
      </c>
      <c r="G7" s="1">
        <v>4.2</v>
      </c>
      <c r="H7" s="1">
        <v>1</v>
      </c>
      <c r="I7" s="1">
        <v>21</v>
      </c>
      <c r="J7" s="1">
        <v>76</v>
      </c>
      <c r="K7" s="1">
        <v>54</v>
      </c>
      <c r="L7" s="1">
        <v>0.66</v>
      </c>
      <c r="M7" s="1">
        <v>13.82</v>
      </c>
      <c r="N7" s="1">
        <v>50</v>
      </c>
      <c r="O7" s="1">
        <v>35.53</v>
      </c>
      <c r="P7" s="23">
        <f>100-L7</f>
        <v>99.34</v>
      </c>
      <c r="Q7" s="23">
        <f>M7+O7</f>
        <v>49.35</v>
      </c>
      <c r="R7" s="26">
        <v>65.79</v>
      </c>
      <c r="S7" s="26">
        <v>7.24</v>
      </c>
      <c r="T7" s="26">
        <v>26.97</v>
      </c>
      <c r="U7" s="5">
        <v>1</v>
      </c>
      <c r="V7" s="5">
        <v>1</v>
      </c>
      <c r="W7" s="33" t="s">
        <v>116</v>
      </c>
      <c r="X7" s="15" t="s">
        <v>115</v>
      </c>
    </row>
    <row r="8" spans="1:24" s="4" customFormat="1" ht="20.25" customHeight="1">
      <c r="A8" s="3">
        <v>2</v>
      </c>
      <c r="B8" s="24" t="s">
        <v>35</v>
      </c>
      <c r="C8" s="28">
        <v>98</v>
      </c>
      <c r="D8" s="1">
        <v>90</v>
      </c>
      <c r="E8" s="2">
        <f aca="true" t="shared" si="0" ref="E8:E40">D8*100/C8</f>
        <v>91.83673469387755</v>
      </c>
      <c r="F8" s="1">
        <v>4</v>
      </c>
      <c r="G8" s="1">
        <v>3.6</v>
      </c>
      <c r="H8" s="1">
        <v>0</v>
      </c>
      <c r="I8" s="1">
        <v>37</v>
      </c>
      <c r="J8" s="1">
        <v>46</v>
      </c>
      <c r="K8" s="1">
        <v>7</v>
      </c>
      <c r="L8" s="1">
        <v>0</v>
      </c>
      <c r="M8" s="1">
        <v>41.11</v>
      </c>
      <c r="N8" s="1">
        <v>51.11</v>
      </c>
      <c r="O8" s="1">
        <v>7.78</v>
      </c>
      <c r="P8" s="23">
        <f aca="true" t="shared" si="1" ref="P8:P39">100-L8</f>
        <v>100</v>
      </c>
      <c r="Q8" s="23">
        <f aca="true" t="shared" si="2" ref="Q8:Q39">M8+O8</f>
        <v>48.89</v>
      </c>
      <c r="R8" s="26">
        <v>90</v>
      </c>
      <c r="S8" s="26">
        <v>4.44</v>
      </c>
      <c r="T8" s="26">
        <v>5.56</v>
      </c>
      <c r="U8" s="5">
        <v>1</v>
      </c>
      <c r="V8" s="5">
        <v>1</v>
      </c>
      <c r="W8" s="5" t="s">
        <v>100</v>
      </c>
      <c r="X8" s="15" t="s">
        <v>101</v>
      </c>
    </row>
    <row r="9" spans="1:24" s="4" customFormat="1" ht="20.25" customHeight="1">
      <c r="A9" s="3">
        <v>3</v>
      </c>
      <c r="B9" s="24" t="s">
        <v>36</v>
      </c>
      <c r="C9" s="28">
        <v>11</v>
      </c>
      <c r="D9" s="1">
        <v>9</v>
      </c>
      <c r="E9" s="2">
        <f t="shared" si="0"/>
        <v>81.81818181818181</v>
      </c>
      <c r="F9" s="1">
        <v>4</v>
      </c>
      <c r="G9" s="1">
        <v>3.8</v>
      </c>
      <c r="H9" s="1">
        <v>0</v>
      </c>
      <c r="I9" s="1">
        <v>3</v>
      </c>
      <c r="J9" s="1">
        <v>4</v>
      </c>
      <c r="K9" s="1">
        <v>2</v>
      </c>
      <c r="L9" s="1">
        <v>0</v>
      </c>
      <c r="M9" s="1">
        <v>33.33</v>
      </c>
      <c r="N9" s="1">
        <v>44.44</v>
      </c>
      <c r="O9" s="1">
        <v>22.22</v>
      </c>
      <c r="P9" s="23">
        <f t="shared" si="1"/>
        <v>100</v>
      </c>
      <c r="Q9" s="23">
        <f t="shared" si="2"/>
        <v>55.55</v>
      </c>
      <c r="R9" s="26">
        <v>88.89</v>
      </c>
      <c r="S9" s="26">
        <v>0</v>
      </c>
      <c r="T9" s="26">
        <v>11.11</v>
      </c>
      <c r="U9" s="5">
        <v>1</v>
      </c>
      <c r="V9" s="5">
        <v>1</v>
      </c>
      <c r="W9" s="5" t="s">
        <v>129</v>
      </c>
      <c r="X9" s="15"/>
    </row>
    <row r="10" spans="1:24" s="4" customFormat="1" ht="20.25" customHeight="1">
      <c r="A10" s="3">
        <v>4</v>
      </c>
      <c r="B10" s="24" t="s">
        <v>37</v>
      </c>
      <c r="C10" s="28">
        <v>11</v>
      </c>
      <c r="D10" s="1">
        <v>10</v>
      </c>
      <c r="E10" s="2">
        <f t="shared" si="0"/>
        <v>90.9090909090909</v>
      </c>
      <c r="F10" s="1">
        <v>4</v>
      </c>
      <c r="G10" s="1">
        <v>4</v>
      </c>
      <c r="H10" s="1">
        <v>0</v>
      </c>
      <c r="I10" s="1">
        <v>2</v>
      </c>
      <c r="J10" s="1">
        <v>6</v>
      </c>
      <c r="K10" s="1">
        <v>2</v>
      </c>
      <c r="L10" s="1">
        <v>0</v>
      </c>
      <c r="M10" s="1">
        <v>20</v>
      </c>
      <c r="N10" s="1">
        <v>60</v>
      </c>
      <c r="O10" s="1">
        <v>20</v>
      </c>
      <c r="P10" s="23">
        <f t="shared" si="1"/>
        <v>100</v>
      </c>
      <c r="Q10" s="23">
        <f t="shared" si="2"/>
        <v>40</v>
      </c>
      <c r="R10" s="26">
        <v>80</v>
      </c>
      <c r="S10" s="26">
        <v>0</v>
      </c>
      <c r="T10" s="26">
        <v>20</v>
      </c>
      <c r="U10" s="5">
        <v>1</v>
      </c>
      <c r="V10" s="5">
        <v>1</v>
      </c>
      <c r="W10" s="5"/>
      <c r="X10" s="15"/>
    </row>
    <row r="11" spans="1:24" s="4" customFormat="1" ht="20.25" customHeight="1">
      <c r="A11" s="3">
        <v>5</v>
      </c>
      <c r="B11" s="24" t="s">
        <v>38</v>
      </c>
      <c r="C11" s="28">
        <v>116</v>
      </c>
      <c r="D11" s="1">
        <v>110</v>
      </c>
      <c r="E11" s="2">
        <f t="shared" si="0"/>
        <v>94.82758620689656</v>
      </c>
      <c r="F11" s="1">
        <v>4</v>
      </c>
      <c r="G11" s="1">
        <v>4</v>
      </c>
      <c r="H11" s="1">
        <v>0</v>
      </c>
      <c r="I11" s="1">
        <v>31</v>
      </c>
      <c r="J11" s="1">
        <v>54</v>
      </c>
      <c r="K11" s="1">
        <v>25</v>
      </c>
      <c r="L11" s="1">
        <v>0</v>
      </c>
      <c r="M11" s="1">
        <v>28.18</v>
      </c>
      <c r="N11" s="1">
        <v>49.09</v>
      </c>
      <c r="O11" s="1">
        <v>22.73</v>
      </c>
      <c r="P11" s="23">
        <f t="shared" si="1"/>
        <v>100</v>
      </c>
      <c r="Q11" s="23">
        <f t="shared" si="2"/>
        <v>50.91</v>
      </c>
      <c r="R11" s="25">
        <v>67.27</v>
      </c>
      <c r="S11" s="25">
        <v>8.18</v>
      </c>
      <c r="T11" s="25">
        <v>24.55</v>
      </c>
      <c r="U11" s="5">
        <v>1</v>
      </c>
      <c r="V11" s="5">
        <v>1</v>
      </c>
      <c r="W11" s="5" t="s">
        <v>87</v>
      </c>
      <c r="X11" s="15"/>
    </row>
    <row r="12" spans="1:24" s="4" customFormat="1" ht="20.25" customHeight="1">
      <c r="A12" s="3">
        <v>6</v>
      </c>
      <c r="B12" s="24" t="s">
        <v>39</v>
      </c>
      <c r="C12" s="28">
        <v>15</v>
      </c>
      <c r="D12" s="1">
        <v>14</v>
      </c>
      <c r="E12" s="2">
        <f t="shared" si="0"/>
        <v>93.33333333333333</v>
      </c>
      <c r="F12" s="1">
        <v>4</v>
      </c>
      <c r="G12" s="1">
        <v>4.2</v>
      </c>
      <c r="H12" s="1">
        <v>0</v>
      </c>
      <c r="I12" s="1">
        <v>3</v>
      </c>
      <c r="J12" s="1">
        <v>5</v>
      </c>
      <c r="K12" s="1">
        <v>6</v>
      </c>
      <c r="L12" s="1">
        <v>0</v>
      </c>
      <c r="M12" s="1">
        <v>21.43</v>
      </c>
      <c r="N12" s="1">
        <v>35.71</v>
      </c>
      <c r="O12" s="1">
        <v>42.86</v>
      </c>
      <c r="P12" s="23">
        <f t="shared" si="1"/>
        <v>100</v>
      </c>
      <c r="Q12" s="23">
        <f t="shared" si="2"/>
        <v>64.28999999999999</v>
      </c>
      <c r="R12" s="25">
        <v>64</v>
      </c>
      <c r="S12" s="25">
        <v>0</v>
      </c>
      <c r="T12" s="25">
        <v>36</v>
      </c>
      <c r="U12" s="5">
        <v>1</v>
      </c>
      <c r="V12" s="5">
        <v>1</v>
      </c>
      <c r="W12" s="5"/>
      <c r="X12" s="15"/>
    </row>
    <row r="13" spans="1:24" s="4" customFormat="1" ht="20.25" customHeight="1">
      <c r="A13" s="3">
        <v>7</v>
      </c>
      <c r="B13" s="24" t="s">
        <v>40</v>
      </c>
      <c r="C13" s="28">
        <v>23</v>
      </c>
      <c r="D13" s="1">
        <v>19</v>
      </c>
      <c r="E13" s="2">
        <f t="shared" si="0"/>
        <v>82.6086956521739</v>
      </c>
      <c r="F13" s="1">
        <v>3.8</v>
      </c>
      <c r="G13" s="1">
        <v>3.8</v>
      </c>
      <c r="H13" s="1">
        <v>0</v>
      </c>
      <c r="I13" s="1">
        <v>6</v>
      </c>
      <c r="J13" s="1">
        <v>11</v>
      </c>
      <c r="K13" s="1">
        <v>2</v>
      </c>
      <c r="L13" s="1">
        <v>0</v>
      </c>
      <c r="M13" s="1">
        <v>31.58</v>
      </c>
      <c r="N13" s="1">
        <v>57.89</v>
      </c>
      <c r="O13" s="1">
        <v>10.53</v>
      </c>
      <c r="P13" s="23">
        <f t="shared" si="1"/>
        <v>100</v>
      </c>
      <c r="Q13" s="23">
        <f t="shared" si="2"/>
        <v>42.11</v>
      </c>
      <c r="R13" s="25">
        <v>100</v>
      </c>
      <c r="S13" s="25">
        <v>0</v>
      </c>
      <c r="T13" s="25">
        <v>0</v>
      </c>
      <c r="U13" s="5">
        <v>1</v>
      </c>
      <c r="V13" s="5">
        <v>1</v>
      </c>
      <c r="W13" s="5"/>
      <c r="X13" s="15"/>
    </row>
    <row r="14" spans="1:24" s="4" customFormat="1" ht="27" customHeight="1">
      <c r="A14" s="3">
        <v>8</v>
      </c>
      <c r="B14" s="24" t="s">
        <v>41</v>
      </c>
      <c r="C14" s="28">
        <v>60</v>
      </c>
      <c r="D14" s="1">
        <v>46</v>
      </c>
      <c r="E14" s="2">
        <f t="shared" si="0"/>
        <v>76.66666666666667</v>
      </c>
      <c r="F14" s="1">
        <v>4</v>
      </c>
      <c r="G14" s="1">
        <v>4</v>
      </c>
      <c r="H14" s="1">
        <v>2</v>
      </c>
      <c r="I14" s="1">
        <v>9</v>
      </c>
      <c r="J14" s="1">
        <v>23</v>
      </c>
      <c r="K14" s="1">
        <v>12</v>
      </c>
      <c r="L14" s="1">
        <v>4.35</v>
      </c>
      <c r="M14" s="1">
        <v>19.57</v>
      </c>
      <c r="N14" s="1">
        <v>50</v>
      </c>
      <c r="O14" s="1">
        <v>26.09</v>
      </c>
      <c r="P14" s="23">
        <f t="shared" si="1"/>
        <v>95.65</v>
      </c>
      <c r="Q14" s="23">
        <f t="shared" si="2"/>
        <v>45.66</v>
      </c>
      <c r="R14" s="25">
        <v>72</v>
      </c>
      <c r="S14" s="25">
        <v>17</v>
      </c>
      <c r="T14" s="25">
        <v>11</v>
      </c>
      <c r="U14" s="5">
        <v>1</v>
      </c>
      <c r="V14" s="5">
        <v>1</v>
      </c>
      <c r="W14" s="2" t="s">
        <v>125</v>
      </c>
      <c r="X14" s="15"/>
    </row>
    <row r="15" spans="1:24" s="4" customFormat="1" ht="20.25" customHeight="1">
      <c r="A15" s="3">
        <v>9</v>
      </c>
      <c r="B15" s="24" t="s">
        <v>42</v>
      </c>
      <c r="C15" s="28">
        <v>18</v>
      </c>
      <c r="D15" s="1">
        <v>9</v>
      </c>
      <c r="E15" s="2">
        <f t="shared" si="0"/>
        <v>50</v>
      </c>
      <c r="F15" s="1">
        <v>4</v>
      </c>
      <c r="G15" s="1">
        <v>4.2</v>
      </c>
      <c r="H15" s="1">
        <v>0</v>
      </c>
      <c r="I15" s="1">
        <v>2</v>
      </c>
      <c r="J15" s="1">
        <v>3</v>
      </c>
      <c r="K15" s="1">
        <v>4</v>
      </c>
      <c r="L15" s="1">
        <v>0</v>
      </c>
      <c r="M15" s="1">
        <v>22.22</v>
      </c>
      <c r="N15" s="1">
        <v>33.33</v>
      </c>
      <c r="O15" s="1">
        <v>44.44</v>
      </c>
      <c r="P15" s="23">
        <f t="shared" si="1"/>
        <v>100</v>
      </c>
      <c r="Q15" s="23">
        <f t="shared" si="2"/>
        <v>66.66</v>
      </c>
      <c r="R15" s="25">
        <v>78</v>
      </c>
      <c r="S15" s="25">
        <v>11</v>
      </c>
      <c r="T15" s="25">
        <v>11</v>
      </c>
      <c r="U15" s="5">
        <v>1</v>
      </c>
      <c r="V15" s="5">
        <v>1</v>
      </c>
      <c r="W15" s="5" t="s">
        <v>154</v>
      </c>
      <c r="X15" s="15"/>
    </row>
    <row r="16" spans="1:24" s="4" customFormat="1" ht="20.25" customHeight="1">
      <c r="A16" s="3">
        <v>10</v>
      </c>
      <c r="B16" s="24" t="s">
        <v>43</v>
      </c>
      <c r="C16" s="28">
        <v>72</v>
      </c>
      <c r="D16" s="1">
        <v>45</v>
      </c>
      <c r="E16" s="2">
        <f t="shared" si="0"/>
        <v>62.5</v>
      </c>
      <c r="F16" s="1">
        <v>3.8</v>
      </c>
      <c r="G16" s="1">
        <v>3.8</v>
      </c>
      <c r="H16" s="1">
        <v>0</v>
      </c>
      <c r="I16" s="1">
        <v>14</v>
      </c>
      <c r="J16" s="1">
        <v>24</v>
      </c>
      <c r="K16" s="1">
        <v>7</v>
      </c>
      <c r="L16" s="1">
        <v>0</v>
      </c>
      <c r="M16" s="1">
        <v>31.11</v>
      </c>
      <c r="N16" s="1">
        <v>53.33</v>
      </c>
      <c r="O16" s="1">
        <v>15.56</v>
      </c>
      <c r="P16" s="23">
        <f t="shared" si="1"/>
        <v>100</v>
      </c>
      <c r="Q16" s="23">
        <f t="shared" si="2"/>
        <v>46.67</v>
      </c>
      <c r="R16" s="25">
        <v>98</v>
      </c>
      <c r="S16" s="25">
        <v>0</v>
      </c>
      <c r="T16" s="25">
        <v>2</v>
      </c>
      <c r="U16" s="5">
        <v>1</v>
      </c>
      <c r="V16" s="5">
        <v>1</v>
      </c>
      <c r="W16" s="5"/>
      <c r="X16" s="15"/>
    </row>
    <row r="17" spans="1:24" s="4" customFormat="1" ht="20.25" customHeight="1">
      <c r="A17" s="3">
        <v>11</v>
      </c>
      <c r="B17" s="24" t="s">
        <v>44</v>
      </c>
      <c r="C17" s="28">
        <v>98</v>
      </c>
      <c r="D17" s="1">
        <v>89</v>
      </c>
      <c r="E17" s="2">
        <f t="shared" si="0"/>
        <v>90.81632653061224</v>
      </c>
      <c r="F17" s="1">
        <v>4</v>
      </c>
      <c r="G17" s="1">
        <v>4</v>
      </c>
      <c r="H17" s="1">
        <v>0</v>
      </c>
      <c r="I17" s="1">
        <v>9</v>
      </c>
      <c r="J17" s="1">
        <v>60</v>
      </c>
      <c r="K17" s="1">
        <v>20</v>
      </c>
      <c r="L17" s="1">
        <v>0</v>
      </c>
      <c r="M17" s="1">
        <v>10.11</v>
      </c>
      <c r="N17" s="1">
        <v>67.42</v>
      </c>
      <c r="O17" s="1">
        <v>22.47</v>
      </c>
      <c r="P17" s="23">
        <f t="shared" si="1"/>
        <v>100</v>
      </c>
      <c r="Q17" s="23">
        <f t="shared" si="2"/>
        <v>32.58</v>
      </c>
      <c r="R17" s="25">
        <v>98</v>
      </c>
      <c r="S17" s="25">
        <v>1</v>
      </c>
      <c r="T17" s="25">
        <v>1</v>
      </c>
      <c r="U17" s="5">
        <v>1</v>
      </c>
      <c r="V17" s="5">
        <v>1</v>
      </c>
      <c r="W17" s="5"/>
      <c r="X17" s="15" t="s">
        <v>150</v>
      </c>
    </row>
    <row r="18" spans="1:24" s="4" customFormat="1" ht="20.25" customHeight="1">
      <c r="A18" s="3">
        <v>12</v>
      </c>
      <c r="B18" s="24" t="s">
        <v>45</v>
      </c>
      <c r="C18" s="28">
        <v>61</v>
      </c>
      <c r="D18" s="1">
        <v>54</v>
      </c>
      <c r="E18" s="2">
        <f t="shared" si="0"/>
        <v>88.52459016393442</v>
      </c>
      <c r="F18" s="1">
        <v>4</v>
      </c>
      <c r="G18" s="1">
        <v>4</v>
      </c>
      <c r="H18" s="1">
        <v>0</v>
      </c>
      <c r="I18" s="1">
        <v>17</v>
      </c>
      <c r="J18" s="1">
        <v>20</v>
      </c>
      <c r="K18" s="1">
        <v>17</v>
      </c>
      <c r="L18" s="1">
        <v>0</v>
      </c>
      <c r="M18" s="1">
        <v>31.48</v>
      </c>
      <c r="N18" s="1">
        <v>37.04</v>
      </c>
      <c r="O18" s="1">
        <v>31.48</v>
      </c>
      <c r="P18" s="23">
        <f t="shared" si="1"/>
        <v>100</v>
      </c>
      <c r="Q18" s="23">
        <f t="shared" si="2"/>
        <v>62.96</v>
      </c>
      <c r="R18" s="25">
        <v>54</v>
      </c>
      <c r="S18" s="25">
        <v>39</v>
      </c>
      <c r="T18" s="25">
        <v>7</v>
      </c>
      <c r="U18" s="5">
        <v>1</v>
      </c>
      <c r="V18" s="5">
        <v>1</v>
      </c>
      <c r="W18" s="5" t="s">
        <v>123</v>
      </c>
      <c r="X18" s="15" t="s">
        <v>124</v>
      </c>
    </row>
    <row r="19" spans="1:24" s="4" customFormat="1" ht="20.25" customHeight="1">
      <c r="A19" s="3">
        <v>13</v>
      </c>
      <c r="B19" s="24" t="s">
        <v>46</v>
      </c>
      <c r="C19" s="28">
        <v>67</v>
      </c>
      <c r="D19" s="1">
        <v>65</v>
      </c>
      <c r="E19" s="2">
        <f t="shared" si="0"/>
        <v>97.01492537313433</v>
      </c>
      <c r="F19" s="1">
        <v>4</v>
      </c>
      <c r="G19" s="1">
        <v>4</v>
      </c>
      <c r="H19" s="1">
        <v>0</v>
      </c>
      <c r="I19" s="1">
        <v>9</v>
      </c>
      <c r="J19" s="1">
        <v>22</v>
      </c>
      <c r="K19" s="1">
        <v>34</v>
      </c>
      <c r="L19" s="1">
        <v>0</v>
      </c>
      <c r="M19" s="1">
        <v>13.85</v>
      </c>
      <c r="N19" s="1">
        <v>33.85</v>
      </c>
      <c r="O19" s="1">
        <v>52.31</v>
      </c>
      <c r="P19" s="23">
        <f t="shared" si="1"/>
        <v>100</v>
      </c>
      <c r="Q19" s="23">
        <f t="shared" si="2"/>
        <v>66.16</v>
      </c>
      <c r="R19" s="25">
        <v>63</v>
      </c>
      <c r="S19" s="25">
        <v>12</v>
      </c>
      <c r="T19" s="25">
        <v>25</v>
      </c>
      <c r="U19" s="5">
        <v>2</v>
      </c>
      <c r="V19" s="5">
        <v>2</v>
      </c>
      <c r="W19" s="2" t="s">
        <v>69</v>
      </c>
      <c r="X19" s="15"/>
    </row>
    <row r="20" spans="1:24" s="4" customFormat="1" ht="20.25" customHeight="1">
      <c r="A20" s="3">
        <v>14</v>
      </c>
      <c r="B20" s="24" t="s">
        <v>47</v>
      </c>
      <c r="C20" s="28">
        <v>95</v>
      </c>
      <c r="D20" s="3">
        <v>80</v>
      </c>
      <c r="E20" s="2">
        <f t="shared" si="0"/>
        <v>84.21052631578948</v>
      </c>
      <c r="F20" s="3">
        <v>4</v>
      </c>
      <c r="G20" s="3">
        <v>4</v>
      </c>
      <c r="H20" s="3">
        <v>0</v>
      </c>
      <c r="I20" s="3">
        <v>20</v>
      </c>
      <c r="J20" s="3">
        <v>42</v>
      </c>
      <c r="K20" s="3">
        <v>18</v>
      </c>
      <c r="L20" s="1">
        <v>0</v>
      </c>
      <c r="M20" s="1">
        <v>25</v>
      </c>
      <c r="N20" s="1">
        <v>52.5</v>
      </c>
      <c r="O20" s="1">
        <v>22.5</v>
      </c>
      <c r="P20" s="23">
        <f t="shared" si="1"/>
        <v>100</v>
      </c>
      <c r="Q20" s="23">
        <f t="shared" si="2"/>
        <v>47.5</v>
      </c>
      <c r="R20" s="27">
        <v>9</v>
      </c>
      <c r="S20" s="27">
        <v>90</v>
      </c>
      <c r="T20" s="27">
        <v>1</v>
      </c>
      <c r="U20" s="3">
        <v>1</v>
      </c>
      <c r="V20" s="3">
        <v>1</v>
      </c>
      <c r="W20" s="31" t="s">
        <v>157</v>
      </c>
      <c r="X20" s="15"/>
    </row>
    <row r="21" spans="1:24" s="4" customFormat="1" ht="31.5" customHeight="1">
      <c r="A21" s="3">
        <v>15</v>
      </c>
      <c r="B21" s="24" t="s">
        <v>48</v>
      </c>
      <c r="C21" s="34">
        <v>9</v>
      </c>
      <c r="D21" s="3">
        <v>6</v>
      </c>
      <c r="E21" s="2">
        <f t="shared" si="0"/>
        <v>66.66666666666667</v>
      </c>
      <c r="F21" s="3">
        <v>3</v>
      </c>
      <c r="G21" s="3">
        <v>3.6</v>
      </c>
      <c r="H21" s="3">
        <v>0</v>
      </c>
      <c r="I21" s="3">
        <v>2</v>
      </c>
      <c r="J21" s="3">
        <v>4</v>
      </c>
      <c r="K21" s="3">
        <v>0</v>
      </c>
      <c r="L21" s="1">
        <v>0</v>
      </c>
      <c r="M21" s="1">
        <v>33.33</v>
      </c>
      <c r="N21" s="1">
        <v>66.67</v>
      </c>
      <c r="O21" s="1">
        <v>0</v>
      </c>
      <c r="P21" s="23">
        <f t="shared" si="1"/>
        <v>100</v>
      </c>
      <c r="Q21" s="23">
        <f t="shared" si="2"/>
        <v>33.33</v>
      </c>
      <c r="R21" s="27">
        <v>50</v>
      </c>
      <c r="S21" s="27">
        <v>33</v>
      </c>
      <c r="T21" s="27">
        <v>17</v>
      </c>
      <c r="U21" s="3">
        <v>1</v>
      </c>
      <c r="V21" s="3">
        <v>1</v>
      </c>
      <c r="W21" s="3" t="s">
        <v>135</v>
      </c>
      <c r="X21" s="15" t="s">
        <v>136</v>
      </c>
    </row>
    <row r="22" spans="1:24" s="4" customFormat="1" ht="33.75" customHeight="1">
      <c r="A22" s="3">
        <v>16</v>
      </c>
      <c r="B22" s="24" t="s">
        <v>49</v>
      </c>
      <c r="C22" s="34">
        <v>7</v>
      </c>
      <c r="D22" s="3">
        <v>5</v>
      </c>
      <c r="E22" s="2">
        <f t="shared" si="0"/>
        <v>71.42857142857143</v>
      </c>
      <c r="F22" s="3">
        <v>3.9</v>
      </c>
      <c r="G22" s="3">
        <v>3.8</v>
      </c>
      <c r="H22" s="3">
        <v>0</v>
      </c>
      <c r="I22" s="3">
        <v>2</v>
      </c>
      <c r="J22" s="3">
        <v>2</v>
      </c>
      <c r="K22" s="3">
        <v>1</v>
      </c>
      <c r="L22" s="1">
        <v>0</v>
      </c>
      <c r="M22" s="1">
        <v>40</v>
      </c>
      <c r="N22" s="1">
        <v>40</v>
      </c>
      <c r="O22" s="1">
        <v>20</v>
      </c>
      <c r="P22" s="23">
        <f t="shared" si="1"/>
        <v>100</v>
      </c>
      <c r="Q22" s="23">
        <f t="shared" si="2"/>
        <v>60</v>
      </c>
      <c r="R22" s="27">
        <v>100</v>
      </c>
      <c r="S22" s="27">
        <v>0</v>
      </c>
      <c r="T22" s="27">
        <v>0</v>
      </c>
      <c r="U22" s="3">
        <v>1</v>
      </c>
      <c r="V22" s="3">
        <v>1</v>
      </c>
      <c r="W22" s="3" t="s">
        <v>98</v>
      </c>
      <c r="X22" s="15"/>
    </row>
    <row r="23" spans="1:24" s="4" customFormat="1" ht="20.25" customHeight="1">
      <c r="A23" s="3">
        <v>17</v>
      </c>
      <c r="B23" s="24" t="s">
        <v>50</v>
      </c>
      <c r="C23" s="28">
        <v>7</v>
      </c>
      <c r="D23" s="3">
        <v>4</v>
      </c>
      <c r="E23" s="2">
        <f t="shared" si="0"/>
        <v>57.142857142857146</v>
      </c>
      <c r="F23" s="3">
        <v>3</v>
      </c>
      <c r="G23" s="3">
        <v>3.5</v>
      </c>
      <c r="H23" s="3">
        <v>0</v>
      </c>
      <c r="I23" s="3">
        <v>2</v>
      </c>
      <c r="J23" s="3">
        <v>2</v>
      </c>
      <c r="K23" s="3">
        <v>0</v>
      </c>
      <c r="L23" s="1">
        <v>0</v>
      </c>
      <c r="M23" s="1">
        <v>50</v>
      </c>
      <c r="N23" s="1">
        <v>50</v>
      </c>
      <c r="O23" s="1">
        <v>0</v>
      </c>
      <c r="P23" s="23">
        <f t="shared" si="1"/>
        <v>100</v>
      </c>
      <c r="Q23" s="23">
        <f t="shared" si="2"/>
        <v>50</v>
      </c>
      <c r="R23" s="27">
        <v>100</v>
      </c>
      <c r="S23" s="27">
        <v>0</v>
      </c>
      <c r="T23" s="27">
        <v>0</v>
      </c>
      <c r="U23" s="3">
        <v>1</v>
      </c>
      <c r="V23" s="3">
        <v>1</v>
      </c>
      <c r="W23" s="31" t="s">
        <v>137</v>
      </c>
      <c r="X23" s="15"/>
    </row>
    <row r="24" spans="1:24" s="4" customFormat="1" ht="20.25" customHeight="1">
      <c r="A24" s="3">
        <v>18</v>
      </c>
      <c r="B24" s="24" t="s">
        <v>51</v>
      </c>
      <c r="C24" s="28">
        <v>8</v>
      </c>
      <c r="D24" s="3">
        <v>4</v>
      </c>
      <c r="E24" s="2">
        <f t="shared" si="0"/>
        <v>50</v>
      </c>
      <c r="F24" s="3">
        <v>4</v>
      </c>
      <c r="G24" s="3">
        <v>3.5</v>
      </c>
      <c r="H24" s="3">
        <v>0</v>
      </c>
      <c r="I24" s="3">
        <v>2</v>
      </c>
      <c r="J24" s="3">
        <v>2</v>
      </c>
      <c r="K24" s="3">
        <v>0</v>
      </c>
      <c r="L24" s="1">
        <v>0</v>
      </c>
      <c r="M24" s="1">
        <v>50</v>
      </c>
      <c r="N24" s="1">
        <v>50</v>
      </c>
      <c r="O24" s="1">
        <v>0</v>
      </c>
      <c r="P24" s="23">
        <f t="shared" si="1"/>
        <v>100</v>
      </c>
      <c r="Q24" s="23">
        <f t="shared" si="2"/>
        <v>50</v>
      </c>
      <c r="R24" s="27">
        <v>75</v>
      </c>
      <c r="S24" s="27">
        <v>25</v>
      </c>
      <c r="T24" s="27">
        <v>0</v>
      </c>
      <c r="U24" s="3">
        <v>1</v>
      </c>
      <c r="V24" s="3">
        <v>1</v>
      </c>
      <c r="W24" s="3" t="s">
        <v>84</v>
      </c>
      <c r="X24" s="15"/>
    </row>
    <row r="25" spans="1:24" s="4" customFormat="1" ht="20.25" customHeight="1">
      <c r="A25" s="3">
        <v>19</v>
      </c>
      <c r="B25" s="24" t="s">
        <v>52</v>
      </c>
      <c r="C25" s="28">
        <v>9</v>
      </c>
      <c r="D25" s="3">
        <v>4</v>
      </c>
      <c r="E25" s="2">
        <f t="shared" si="0"/>
        <v>44.44444444444444</v>
      </c>
      <c r="F25" s="3">
        <v>3</v>
      </c>
      <c r="G25" s="3">
        <v>4.8</v>
      </c>
      <c r="H25" s="3">
        <v>0</v>
      </c>
      <c r="I25" s="3">
        <v>0</v>
      </c>
      <c r="J25" s="3">
        <v>1</v>
      </c>
      <c r="K25" s="3">
        <v>3</v>
      </c>
      <c r="L25" s="1">
        <v>0</v>
      </c>
      <c r="M25" s="1">
        <v>0</v>
      </c>
      <c r="N25" s="1">
        <v>25</v>
      </c>
      <c r="O25" s="1">
        <v>75</v>
      </c>
      <c r="P25" s="23">
        <f t="shared" si="1"/>
        <v>100</v>
      </c>
      <c r="Q25" s="23">
        <f t="shared" si="2"/>
        <v>75</v>
      </c>
      <c r="R25" s="27">
        <v>100</v>
      </c>
      <c r="S25" s="27">
        <v>0</v>
      </c>
      <c r="T25" s="27">
        <v>0</v>
      </c>
      <c r="U25" s="3">
        <v>1</v>
      </c>
      <c r="V25" s="3">
        <v>1</v>
      </c>
      <c r="W25" s="3" t="s">
        <v>122</v>
      </c>
      <c r="X25" s="15"/>
    </row>
    <row r="26" spans="1:24" s="4" customFormat="1" ht="20.25" customHeight="1">
      <c r="A26" s="3">
        <v>20</v>
      </c>
      <c r="B26" s="24" t="s">
        <v>53</v>
      </c>
      <c r="C26" s="28">
        <v>8</v>
      </c>
      <c r="D26" s="3">
        <v>8</v>
      </c>
      <c r="E26" s="2">
        <f t="shared" si="0"/>
        <v>100</v>
      </c>
      <c r="F26" s="3">
        <v>4</v>
      </c>
      <c r="G26" s="3">
        <v>4</v>
      </c>
      <c r="H26" s="3">
        <v>0</v>
      </c>
      <c r="I26" s="3">
        <v>1</v>
      </c>
      <c r="J26" s="3">
        <v>6</v>
      </c>
      <c r="K26" s="3">
        <v>1</v>
      </c>
      <c r="L26" s="1">
        <v>0</v>
      </c>
      <c r="M26" s="1">
        <v>12.5</v>
      </c>
      <c r="N26" s="1">
        <v>75</v>
      </c>
      <c r="O26" s="1">
        <v>12.5</v>
      </c>
      <c r="P26" s="23">
        <f t="shared" si="1"/>
        <v>100</v>
      </c>
      <c r="Q26" s="23">
        <f t="shared" si="2"/>
        <v>25</v>
      </c>
      <c r="R26" s="27">
        <v>100</v>
      </c>
      <c r="S26" s="27">
        <v>0</v>
      </c>
      <c r="T26" s="27">
        <v>0</v>
      </c>
      <c r="U26" s="3">
        <v>1</v>
      </c>
      <c r="V26" s="3">
        <v>1</v>
      </c>
      <c r="W26" s="3" t="s">
        <v>81</v>
      </c>
      <c r="X26" s="15"/>
    </row>
    <row r="27" spans="1:24" s="4" customFormat="1" ht="20.25" customHeight="1">
      <c r="A27" s="3">
        <v>21</v>
      </c>
      <c r="B27" s="24" t="s">
        <v>54</v>
      </c>
      <c r="C27" s="28">
        <v>5</v>
      </c>
      <c r="D27" s="3">
        <v>4</v>
      </c>
      <c r="E27" s="2">
        <f t="shared" si="0"/>
        <v>80</v>
      </c>
      <c r="F27" s="3">
        <v>4</v>
      </c>
      <c r="G27" s="3">
        <v>4</v>
      </c>
      <c r="H27" s="3">
        <v>0</v>
      </c>
      <c r="I27" s="3">
        <v>2</v>
      </c>
      <c r="J27" s="3">
        <v>2</v>
      </c>
      <c r="K27" s="3">
        <v>0</v>
      </c>
      <c r="L27" s="1">
        <v>0</v>
      </c>
      <c r="M27" s="1">
        <v>50</v>
      </c>
      <c r="N27" s="1">
        <v>50</v>
      </c>
      <c r="O27" s="1">
        <v>0</v>
      </c>
      <c r="P27" s="23">
        <f t="shared" si="1"/>
        <v>100</v>
      </c>
      <c r="Q27" s="23">
        <f t="shared" si="2"/>
        <v>50</v>
      </c>
      <c r="R27" s="27">
        <v>100</v>
      </c>
      <c r="S27" s="27">
        <v>0</v>
      </c>
      <c r="T27" s="27">
        <v>0</v>
      </c>
      <c r="U27" s="3">
        <v>1</v>
      </c>
      <c r="V27" s="3">
        <v>1</v>
      </c>
      <c r="W27" s="3" t="s">
        <v>67</v>
      </c>
      <c r="X27" s="15"/>
    </row>
    <row r="28" spans="1:24" s="4" customFormat="1" ht="20.25" customHeight="1">
      <c r="A28" s="3">
        <v>22</v>
      </c>
      <c r="B28" s="24" t="s">
        <v>55</v>
      </c>
      <c r="C28" s="28">
        <v>10</v>
      </c>
      <c r="D28" s="3">
        <v>18</v>
      </c>
      <c r="E28" s="2">
        <f t="shared" si="0"/>
        <v>180</v>
      </c>
      <c r="F28" s="3">
        <v>4</v>
      </c>
      <c r="G28" s="3">
        <v>4.5</v>
      </c>
      <c r="H28" s="3">
        <v>0</v>
      </c>
      <c r="I28" s="3">
        <v>8</v>
      </c>
      <c r="J28" s="3">
        <v>7</v>
      </c>
      <c r="K28" s="3">
        <v>3</v>
      </c>
      <c r="L28" s="1">
        <v>0</v>
      </c>
      <c r="M28" s="1">
        <v>44.44</v>
      </c>
      <c r="N28" s="1">
        <v>38.89</v>
      </c>
      <c r="O28" s="1">
        <v>16.67</v>
      </c>
      <c r="P28" s="23">
        <f t="shared" si="1"/>
        <v>100</v>
      </c>
      <c r="Q28" s="23">
        <f t="shared" si="2"/>
        <v>61.11</v>
      </c>
      <c r="R28" s="27">
        <v>83</v>
      </c>
      <c r="S28" s="27">
        <v>6</v>
      </c>
      <c r="T28" s="27">
        <v>11</v>
      </c>
      <c r="U28" s="3">
        <v>1</v>
      </c>
      <c r="V28" s="3">
        <v>1</v>
      </c>
      <c r="W28" s="3"/>
      <c r="X28" s="15"/>
    </row>
    <row r="29" spans="1:24" s="4" customFormat="1" ht="20.25" customHeight="1">
      <c r="A29" s="3">
        <v>23</v>
      </c>
      <c r="B29" s="24" t="s">
        <v>56</v>
      </c>
      <c r="C29" s="28">
        <v>11</v>
      </c>
      <c r="D29" s="3">
        <v>6</v>
      </c>
      <c r="E29" s="2">
        <f t="shared" si="0"/>
        <v>54.54545454545455</v>
      </c>
      <c r="F29" s="3">
        <v>3.6</v>
      </c>
      <c r="G29" s="3">
        <v>3.3</v>
      </c>
      <c r="H29" s="3">
        <v>0</v>
      </c>
      <c r="I29" s="3">
        <v>4</v>
      </c>
      <c r="J29" s="3">
        <v>2</v>
      </c>
      <c r="K29" s="3">
        <v>0</v>
      </c>
      <c r="L29" s="1">
        <v>0</v>
      </c>
      <c r="M29" s="1">
        <v>66.67</v>
      </c>
      <c r="N29" s="1">
        <v>33.33</v>
      </c>
      <c r="O29" s="1">
        <v>0</v>
      </c>
      <c r="P29" s="23">
        <f t="shared" si="1"/>
        <v>100</v>
      </c>
      <c r="Q29" s="23">
        <f t="shared" si="2"/>
        <v>66.67</v>
      </c>
      <c r="R29" s="27">
        <v>67</v>
      </c>
      <c r="S29" s="27">
        <v>33</v>
      </c>
      <c r="T29" s="27">
        <v>0</v>
      </c>
      <c r="U29" s="3">
        <v>1</v>
      </c>
      <c r="V29" s="3">
        <v>1</v>
      </c>
      <c r="W29" s="1" t="s">
        <v>68</v>
      </c>
      <c r="X29" s="15"/>
    </row>
    <row r="30" spans="1:24" s="4" customFormat="1" ht="20.25" customHeight="1">
      <c r="A30" s="3">
        <v>24</v>
      </c>
      <c r="B30" s="24" t="s">
        <v>57</v>
      </c>
      <c r="C30" s="28">
        <v>18</v>
      </c>
      <c r="D30" s="3">
        <v>11</v>
      </c>
      <c r="E30" s="2">
        <f t="shared" si="0"/>
        <v>61.111111111111114</v>
      </c>
      <c r="F30" s="30">
        <v>3</v>
      </c>
      <c r="G30" s="3">
        <v>4</v>
      </c>
      <c r="H30" s="3">
        <v>0</v>
      </c>
      <c r="I30" s="3">
        <v>3</v>
      </c>
      <c r="J30" s="3">
        <v>5</v>
      </c>
      <c r="K30" s="3">
        <v>3</v>
      </c>
      <c r="L30" s="1">
        <v>0</v>
      </c>
      <c r="M30" s="1">
        <v>27.27</v>
      </c>
      <c r="N30" s="1">
        <v>45.45</v>
      </c>
      <c r="O30" s="1">
        <v>27.27</v>
      </c>
      <c r="P30" s="23">
        <f t="shared" si="1"/>
        <v>100</v>
      </c>
      <c r="Q30" s="23">
        <f t="shared" si="2"/>
        <v>54.54</v>
      </c>
      <c r="R30" s="27">
        <v>82</v>
      </c>
      <c r="S30" s="27">
        <v>18</v>
      </c>
      <c r="T30" s="27">
        <v>0</v>
      </c>
      <c r="U30" s="3">
        <v>1</v>
      </c>
      <c r="V30" s="3">
        <v>1</v>
      </c>
      <c r="W30" s="32"/>
      <c r="X30" s="15"/>
    </row>
    <row r="31" spans="1:24" s="4" customFormat="1" ht="20.25" customHeight="1">
      <c r="A31" s="3">
        <v>25</v>
      </c>
      <c r="B31" s="24" t="s">
        <v>58</v>
      </c>
      <c r="C31" s="28">
        <v>8</v>
      </c>
      <c r="D31" s="3">
        <v>6</v>
      </c>
      <c r="E31" s="2">
        <f t="shared" si="0"/>
        <v>75</v>
      </c>
      <c r="F31" s="3">
        <v>4</v>
      </c>
      <c r="G31" s="3">
        <v>4</v>
      </c>
      <c r="H31" s="3">
        <v>0</v>
      </c>
      <c r="I31" s="3">
        <v>2</v>
      </c>
      <c r="J31" s="3">
        <v>4</v>
      </c>
      <c r="K31" s="3">
        <v>0</v>
      </c>
      <c r="L31" s="1">
        <v>0</v>
      </c>
      <c r="M31" s="1">
        <v>33.33</v>
      </c>
      <c r="N31" s="1">
        <v>66.67</v>
      </c>
      <c r="O31" s="1">
        <v>0</v>
      </c>
      <c r="P31" s="23">
        <f t="shared" si="1"/>
        <v>100</v>
      </c>
      <c r="Q31" s="23">
        <f t="shared" si="2"/>
        <v>33.33</v>
      </c>
      <c r="R31" s="27">
        <v>100</v>
      </c>
      <c r="S31" s="27">
        <v>0</v>
      </c>
      <c r="T31" s="27">
        <v>0</v>
      </c>
      <c r="U31" s="3">
        <v>1</v>
      </c>
      <c r="V31" s="3">
        <v>1</v>
      </c>
      <c r="W31" s="3" t="s">
        <v>70</v>
      </c>
      <c r="X31" s="15"/>
    </row>
    <row r="32" spans="1:24" s="4" customFormat="1" ht="20.25" customHeight="1">
      <c r="A32" s="3">
        <v>26</v>
      </c>
      <c r="B32" s="24" t="s">
        <v>59</v>
      </c>
      <c r="C32" s="28">
        <v>7</v>
      </c>
      <c r="D32" s="3">
        <v>6</v>
      </c>
      <c r="E32" s="2">
        <f t="shared" si="0"/>
        <v>85.71428571428571</v>
      </c>
      <c r="F32" s="3">
        <v>3.8</v>
      </c>
      <c r="G32" s="3">
        <v>3.8</v>
      </c>
      <c r="H32" s="3">
        <v>0</v>
      </c>
      <c r="I32" s="3">
        <v>1</v>
      </c>
      <c r="J32" s="3">
        <v>5</v>
      </c>
      <c r="K32" s="3">
        <v>0</v>
      </c>
      <c r="L32" s="1">
        <v>0</v>
      </c>
      <c r="M32" s="1">
        <v>16.67</v>
      </c>
      <c r="N32" s="1">
        <v>83.33</v>
      </c>
      <c r="O32" s="1">
        <v>0</v>
      </c>
      <c r="P32" s="23">
        <f t="shared" si="1"/>
        <v>100</v>
      </c>
      <c r="Q32" s="23">
        <f t="shared" si="2"/>
        <v>16.67</v>
      </c>
      <c r="R32" s="27">
        <v>83</v>
      </c>
      <c r="S32" s="27">
        <v>17</v>
      </c>
      <c r="T32" s="27">
        <v>0</v>
      </c>
      <c r="U32" s="3">
        <v>1</v>
      </c>
      <c r="V32" s="3">
        <v>1</v>
      </c>
      <c r="W32" s="32" t="s">
        <v>133</v>
      </c>
      <c r="X32" s="15" t="s">
        <v>134</v>
      </c>
    </row>
    <row r="33" spans="1:24" s="4" customFormat="1" ht="20.25" customHeight="1">
      <c r="A33" s="3">
        <v>27</v>
      </c>
      <c r="B33" s="24" t="s">
        <v>60</v>
      </c>
      <c r="C33" s="28">
        <v>12</v>
      </c>
      <c r="D33" s="3">
        <v>12</v>
      </c>
      <c r="E33" s="2">
        <f t="shared" si="0"/>
        <v>100</v>
      </c>
      <c r="F33" s="3">
        <v>3.6</v>
      </c>
      <c r="G33" s="3">
        <v>3.6</v>
      </c>
      <c r="H33" s="3">
        <v>0</v>
      </c>
      <c r="I33" s="3">
        <v>7</v>
      </c>
      <c r="J33" s="3">
        <v>3</v>
      </c>
      <c r="K33" s="3">
        <v>2</v>
      </c>
      <c r="L33" s="1">
        <v>0</v>
      </c>
      <c r="M33" s="1">
        <v>58.33</v>
      </c>
      <c r="N33" s="1">
        <v>25</v>
      </c>
      <c r="O33" s="1">
        <v>16.67</v>
      </c>
      <c r="P33" s="23">
        <f t="shared" si="1"/>
        <v>100</v>
      </c>
      <c r="Q33" s="23">
        <f t="shared" si="2"/>
        <v>75</v>
      </c>
      <c r="R33" s="27">
        <v>92</v>
      </c>
      <c r="S33" s="27">
        <v>8</v>
      </c>
      <c r="T33" s="27">
        <v>0</v>
      </c>
      <c r="U33" s="3">
        <v>1</v>
      </c>
      <c r="V33" s="3">
        <v>1</v>
      </c>
      <c r="W33" s="3" t="s">
        <v>96</v>
      </c>
      <c r="X33" s="15" t="s">
        <v>97</v>
      </c>
    </row>
    <row r="34" spans="1:24" s="4" customFormat="1" ht="20.25" customHeight="1">
      <c r="A34" s="3">
        <v>28</v>
      </c>
      <c r="B34" s="24" t="s">
        <v>61</v>
      </c>
      <c r="C34" s="28">
        <v>29</v>
      </c>
      <c r="D34" s="3">
        <v>22</v>
      </c>
      <c r="E34" s="2">
        <f t="shared" si="0"/>
        <v>75.86206896551724</v>
      </c>
      <c r="F34" s="3">
        <v>4.1</v>
      </c>
      <c r="G34" s="3">
        <v>4.2</v>
      </c>
      <c r="H34" s="3">
        <v>1</v>
      </c>
      <c r="I34" s="3">
        <v>3</v>
      </c>
      <c r="J34" s="3">
        <v>8</v>
      </c>
      <c r="K34" s="3">
        <v>10</v>
      </c>
      <c r="L34" s="1">
        <v>4.55</v>
      </c>
      <c r="M34" s="1">
        <v>13.64</v>
      </c>
      <c r="N34" s="1">
        <v>36.36</v>
      </c>
      <c r="O34" s="1">
        <v>45.45</v>
      </c>
      <c r="P34" s="23">
        <f t="shared" si="1"/>
        <v>95.45</v>
      </c>
      <c r="Q34" s="23">
        <f t="shared" si="2"/>
        <v>59.09</v>
      </c>
      <c r="R34" s="27">
        <v>59</v>
      </c>
      <c r="S34" s="27">
        <v>14</v>
      </c>
      <c r="T34" s="27">
        <v>27</v>
      </c>
      <c r="U34" s="3">
        <v>1</v>
      </c>
      <c r="V34" s="3">
        <v>1</v>
      </c>
      <c r="W34" s="3">
        <v>12</v>
      </c>
      <c r="X34" s="15"/>
    </row>
    <row r="35" spans="1:24" s="4" customFormat="1" ht="20.25" customHeight="1">
      <c r="A35" s="3">
        <v>29</v>
      </c>
      <c r="B35" s="24" t="s">
        <v>62</v>
      </c>
      <c r="C35" s="28">
        <v>7</v>
      </c>
      <c r="D35" s="3">
        <v>6</v>
      </c>
      <c r="E35" s="2">
        <f t="shared" si="0"/>
        <v>85.71428571428571</v>
      </c>
      <c r="F35" s="3">
        <v>4</v>
      </c>
      <c r="G35" s="3">
        <v>3.8</v>
      </c>
      <c r="H35" s="3">
        <v>0</v>
      </c>
      <c r="I35" s="3">
        <v>1</v>
      </c>
      <c r="J35" s="3">
        <v>5</v>
      </c>
      <c r="K35" s="3">
        <v>0</v>
      </c>
      <c r="L35" s="1">
        <v>0</v>
      </c>
      <c r="M35" s="1">
        <v>16.67</v>
      </c>
      <c r="N35" s="1">
        <v>83.33</v>
      </c>
      <c r="O35" s="1">
        <v>0</v>
      </c>
      <c r="P35" s="23">
        <f t="shared" si="1"/>
        <v>100</v>
      </c>
      <c r="Q35" s="23">
        <f t="shared" si="2"/>
        <v>16.67</v>
      </c>
      <c r="R35" s="27">
        <v>100</v>
      </c>
      <c r="S35" s="27">
        <v>0</v>
      </c>
      <c r="T35" s="27">
        <v>0</v>
      </c>
      <c r="U35" s="3">
        <v>1</v>
      </c>
      <c r="V35" s="3">
        <v>1</v>
      </c>
      <c r="W35" s="3" t="s">
        <v>78</v>
      </c>
      <c r="X35" s="15"/>
    </row>
    <row r="36" spans="1:24" s="4" customFormat="1" ht="20.25" customHeight="1">
      <c r="A36" s="3">
        <v>30</v>
      </c>
      <c r="B36" s="24" t="s">
        <v>63</v>
      </c>
      <c r="C36" s="28">
        <v>2</v>
      </c>
      <c r="D36" s="3">
        <v>1</v>
      </c>
      <c r="E36" s="2">
        <f t="shared" si="0"/>
        <v>50</v>
      </c>
      <c r="F36" s="3">
        <v>4</v>
      </c>
      <c r="G36" s="3">
        <v>5</v>
      </c>
      <c r="H36" s="3">
        <v>0</v>
      </c>
      <c r="I36" s="3">
        <v>0</v>
      </c>
      <c r="J36" s="3">
        <v>0</v>
      </c>
      <c r="K36" s="3">
        <v>1</v>
      </c>
      <c r="L36" s="1">
        <v>0</v>
      </c>
      <c r="M36" s="1">
        <v>0</v>
      </c>
      <c r="N36" s="1">
        <v>0</v>
      </c>
      <c r="O36" s="1">
        <v>100</v>
      </c>
      <c r="P36" s="23">
        <f t="shared" si="1"/>
        <v>100</v>
      </c>
      <c r="Q36" s="23">
        <f t="shared" si="2"/>
        <v>100</v>
      </c>
      <c r="R36" s="27">
        <v>0</v>
      </c>
      <c r="S36" s="27">
        <v>0</v>
      </c>
      <c r="T36" s="27">
        <v>100</v>
      </c>
      <c r="U36" s="3">
        <v>1</v>
      </c>
      <c r="V36" s="3">
        <v>1</v>
      </c>
      <c r="W36" s="3"/>
      <c r="X36" s="15"/>
    </row>
    <row r="37" spans="1:24" s="4" customFormat="1" ht="20.25" customHeight="1">
      <c r="A37" s="3">
        <v>31</v>
      </c>
      <c r="B37" s="24" t="s">
        <v>64</v>
      </c>
      <c r="C37" s="28">
        <v>4</v>
      </c>
      <c r="D37" s="3">
        <v>4</v>
      </c>
      <c r="E37" s="2">
        <f t="shared" si="0"/>
        <v>100</v>
      </c>
      <c r="F37" s="3">
        <v>4</v>
      </c>
      <c r="G37" s="3">
        <v>4</v>
      </c>
      <c r="H37" s="3">
        <v>0</v>
      </c>
      <c r="I37" s="3">
        <v>1</v>
      </c>
      <c r="J37" s="3">
        <v>2</v>
      </c>
      <c r="K37" s="3">
        <v>1</v>
      </c>
      <c r="L37" s="1">
        <v>0</v>
      </c>
      <c r="M37" s="1">
        <v>25</v>
      </c>
      <c r="N37" s="1">
        <v>50</v>
      </c>
      <c r="O37" s="1">
        <v>25</v>
      </c>
      <c r="P37" s="23">
        <f t="shared" si="1"/>
        <v>100</v>
      </c>
      <c r="Q37" s="23">
        <f t="shared" si="2"/>
        <v>50</v>
      </c>
      <c r="R37" s="27">
        <v>75</v>
      </c>
      <c r="S37" s="27">
        <v>25</v>
      </c>
      <c r="T37" s="27">
        <v>0</v>
      </c>
      <c r="U37" s="3">
        <v>1</v>
      </c>
      <c r="V37" s="3">
        <v>1</v>
      </c>
      <c r="W37" s="3"/>
      <c r="X37" s="15"/>
    </row>
    <row r="38" spans="1:24" s="4" customFormat="1" ht="20.25" customHeight="1">
      <c r="A38" s="3">
        <v>32</v>
      </c>
      <c r="B38" s="24" t="s">
        <v>65</v>
      </c>
      <c r="C38" s="28">
        <v>12</v>
      </c>
      <c r="D38" s="3">
        <v>9</v>
      </c>
      <c r="E38" s="2">
        <f t="shared" si="0"/>
        <v>75</v>
      </c>
      <c r="F38" s="3">
        <v>4</v>
      </c>
      <c r="G38" s="3">
        <v>3.7</v>
      </c>
      <c r="H38" s="3">
        <v>0</v>
      </c>
      <c r="I38" s="3">
        <v>3</v>
      </c>
      <c r="J38" s="3">
        <v>6</v>
      </c>
      <c r="K38" s="3">
        <v>0</v>
      </c>
      <c r="L38" s="1">
        <v>0</v>
      </c>
      <c r="M38" s="1">
        <v>33.33</v>
      </c>
      <c r="N38" s="1">
        <v>66.67</v>
      </c>
      <c r="O38" s="1">
        <v>0</v>
      </c>
      <c r="P38" s="23">
        <f t="shared" si="1"/>
        <v>100</v>
      </c>
      <c r="Q38" s="23">
        <f t="shared" si="2"/>
        <v>33.33</v>
      </c>
      <c r="R38" s="27">
        <v>78</v>
      </c>
      <c r="S38" s="27">
        <v>22</v>
      </c>
      <c r="T38" s="27">
        <v>0</v>
      </c>
      <c r="U38" s="3">
        <v>1</v>
      </c>
      <c r="V38" s="3">
        <v>1</v>
      </c>
      <c r="W38" s="32" t="s">
        <v>67</v>
      </c>
      <c r="X38" s="15" t="s">
        <v>130</v>
      </c>
    </row>
    <row r="39" spans="1:24" s="4" customFormat="1" ht="20.25" customHeight="1">
      <c r="A39" s="3">
        <v>33</v>
      </c>
      <c r="B39" s="24" t="s">
        <v>66</v>
      </c>
      <c r="C39" s="28">
        <v>5</v>
      </c>
      <c r="D39" s="3">
        <v>4</v>
      </c>
      <c r="E39" s="2">
        <f t="shared" si="0"/>
        <v>80</v>
      </c>
      <c r="F39" s="3">
        <v>3.25</v>
      </c>
      <c r="G39" s="3">
        <v>3.25</v>
      </c>
      <c r="H39" s="3">
        <v>0</v>
      </c>
      <c r="I39" s="3">
        <v>3</v>
      </c>
      <c r="J39" s="3">
        <v>1</v>
      </c>
      <c r="K39" s="3">
        <v>0</v>
      </c>
      <c r="L39" s="1">
        <v>0</v>
      </c>
      <c r="M39" s="1">
        <v>75</v>
      </c>
      <c r="N39" s="1">
        <v>25</v>
      </c>
      <c r="O39" s="1">
        <v>0</v>
      </c>
      <c r="P39" s="23">
        <f t="shared" si="1"/>
        <v>100</v>
      </c>
      <c r="Q39" s="23">
        <f t="shared" si="2"/>
        <v>75</v>
      </c>
      <c r="R39" s="27">
        <v>100</v>
      </c>
      <c r="S39" s="27">
        <v>0</v>
      </c>
      <c r="T39" s="27">
        <v>0</v>
      </c>
      <c r="U39" s="3">
        <v>1</v>
      </c>
      <c r="V39" s="3">
        <v>1</v>
      </c>
      <c r="W39" s="31" t="s">
        <v>109</v>
      </c>
      <c r="X39" s="15" t="s">
        <v>110</v>
      </c>
    </row>
    <row r="40" spans="1:24" s="9" customFormat="1" ht="18">
      <c r="A40" s="55" t="s">
        <v>4</v>
      </c>
      <c r="B40" s="55"/>
      <c r="C40" s="22">
        <f>SUM(C7:C39)</f>
        <v>1090</v>
      </c>
      <c r="D40" s="22">
        <f>SUM(D7:D39)</f>
        <v>932</v>
      </c>
      <c r="E40" s="2">
        <f t="shared" si="0"/>
        <v>85.5045871559633</v>
      </c>
      <c r="F40" s="8">
        <f>AVERAGE(F7:F39)</f>
        <v>3.813636363636363</v>
      </c>
      <c r="G40" s="8">
        <f>AVERAGE(G7:G39)</f>
        <v>3.9378787878787875</v>
      </c>
      <c r="H40" s="8">
        <f>SUM(H7:H39)</f>
        <v>4</v>
      </c>
      <c r="I40" s="8">
        <f>SUM(I7:I39)</f>
        <v>230</v>
      </c>
      <c r="J40" s="8">
        <f>SUM(J7:J39)</f>
        <v>463</v>
      </c>
      <c r="K40" s="8">
        <f>SUM(K7:K39)</f>
        <v>235</v>
      </c>
      <c r="L40" s="23">
        <f>H40/D40*100</f>
        <v>0.4291845493562232</v>
      </c>
      <c r="M40" s="23">
        <f>I40/D40*100</f>
        <v>24.678111587982833</v>
      </c>
      <c r="N40" s="23">
        <f>J40/D40*100</f>
        <v>49.67811158798283</v>
      </c>
      <c r="O40" s="23">
        <f>K40/D40*100</f>
        <v>25.21459227467811</v>
      </c>
      <c r="P40" s="23">
        <f>100-L40</f>
        <v>99.57081545064378</v>
      </c>
      <c r="Q40" s="23">
        <f>M40+O40</f>
        <v>49.892703862660944</v>
      </c>
      <c r="R40" s="8">
        <f>AVERAGE(R7:R39)</f>
        <v>77.93787878787879</v>
      </c>
      <c r="S40" s="8">
        <f>AVERAGE(S7:S39)</f>
        <v>11.844242424242424</v>
      </c>
      <c r="T40" s="8">
        <f>AVERAGE(T7:T39)</f>
        <v>10.217878787878789</v>
      </c>
      <c r="U40" s="8">
        <f>SUM(U7:U39)</f>
        <v>34</v>
      </c>
      <c r="V40" s="8">
        <f>SUM(V7:V39)</f>
        <v>34</v>
      </c>
      <c r="W40" s="8"/>
      <c r="X40" s="8"/>
    </row>
    <row r="41" s="4" customFormat="1" ht="14.25"/>
    <row r="42" spans="2:22" s="4" customFormat="1" ht="14.25">
      <c r="B42" s="38"/>
      <c r="C42" s="38"/>
      <c r="D42" s="38"/>
      <c r="E42" s="38"/>
      <c r="F42" s="38"/>
      <c r="G42" s="38"/>
      <c r="H42" s="38"/>
      <c r="I42" s="38"/>
      <c r="J42" s="38"/>
      <c r="K42" s="38"/>
      <c r="L42" s="38"/>
      <c r="M42" s="38"/>
      <c r="N42" s="38"/>
      <c r="O42" s="38"/>
      <c r="P42" s="38"/>
      <c r="Q42" s="38"/>
      <c r="R42" s="38"/>
      <c r="S42" s="38"/>
      <c r="T42" s="38"/>
      <c r="U42" s="38"/>
      <c r="V42" s="38"/>
    </row>
    <row r="43" spans="2:22" s="4" customFormat="1" ht="14.25">
      <c r="B43" s="38" t="s">
        <v>25</v>
      </c>
      <c r="C43" s="38"/>
      <c r="D43" s="38"/>
      <c r="E43" s="38"/>
      <c r="F43" s="38"/>
      <c r="G43" s="38"/>
      <c r="H43" s="38"/>
      <c r="I43" s="38"/>
      <c r="J43" s="38"/>
      <c r="K43" s="38"/>
      <c r="L43" s="38"/>
      <c r="M43" s="38"/>
      <c r="N43" s="38"/>
      <c r="O43" s="38"/>
      <c r="P43" s="38"/>
      <c r="Q43" s="38"/>
      <c r="R43" s="38"/>
      <c r="S43" s="38"/>
      <c r="T43" s="38"/>
      <c r="U43" s="38"/>
      <c r="V43" s="38"/>
    </row>
    <row r="44" s="4" customFormat="1" ht="14.25"/>
    <row r="45" s="4" customFormat="1" ht="14.25"/>
    <row r="46" s="4" customFormat="1" ht="14.25"/>
    <row r="47" spans="1:26" s="6" customFormat="1" ht="15">
      <c r="A47" s="11"/>
      <c r="B47" s="39" t="s">
        <v>32</v>
      </c>
      <c r="C47" s="39"/>
      <c r="D47" s="39"/>
      <c r="E47" s="39"/>
      <c r="F47" s="39"/>
      <c r="G47" s="39"/>
      <c r="H47" s="39"/>
      <c r="I47" s="39"/>
      <c r="J47" s="39"/>
      <c r="K47" s="39"/>
      <c r="L47" s="39"/>
      <c r="M47" s="39"/>
      <c r="N47" s="39"/>
      <c r="O47" s="39"/>
      <c r="P47" s="39"/>
      <c r="Q47" s="39"/>
      <c r="R47" s="39"/>
      <c r="S47" s="39"/>
      <c r="T47" s="39"/>
      <c r="U47" s="39"/>
      <c r="V47" s="39"/>
      <c r="W47" s="39"/>
      <c r="X47" s="11"/>
      <c r="Y47" s="11"/>
      <c r="Z47" s="11"/>
    </row>
    <row r="48" spans="1:26" s="6" customFormat="1" ht="15">
      <c r="A48" s="11"/>
      <c r="B48" s="39" t="s">
        <v>33</v>
      </c>
      <c r="C48" s="39"/>
      <c r="D48" s="39"/>
      <c r="E48" s="39"/>
      <c r="F48" s="39"/>
      <c r="G48" s="39"/>
      <c r="H48" s="39"/>
      <c r="I48" s="39"/>
      <c r="J48" s="39"/>
      <c r="K48" s="39"/>
      <c r="L48" s="39"/>
      <c r="M48" s="39"/>
      <c r="N48" s="39"/>
      <c r="O48" s="39"/>
      <c r="P48" s="39"/>
      <c r="Q48" s="39"/>
      <c r="R48" s="39"/>
      <c r="S48" s="39"/>
      <c r="T48" s="39"/>
      <c r="U48" s="39"/>
      <c r="V48" s="39"/>
      <c r="W48" s="39"/>
      <c r="X48" s="11"/>
      <c r="Y48" s="11"/>
      <c r="Z48" s="11"/>
    </row>
    <row r="49" spans="1:26" s="6" customFormat="1" ht="15">
      <c r="A49" s="11"/>
      <c r="B49" s="40" t="s">
        <v>1</v>
      </c>
      <c r="C49" s="40"/>
      <c r="D49" s="40"/>
      <c r="E49" s="40"/>
      <c r="F49" s="40"/>
      <c r="G49" s="40"/>
      <c r="H49" s="40"/>
      <c r="I49" s="40"/>
      <c r="J49" s="40"/>
      <c r="K49" s="40"/>
      <c r="L49" s="40"/>
      <c r="M49" s="40"/>
      <c r="N49" s="40"/>
      <c r="O49" s="40"/>
      <c r="P49" s="40"/>
      <c r="Q49" s="40"/>
      <c r="R49" s="40"/>
      <c r="S49" s="40"/>
      <c r="T49" s="40"/>
      <c r="U49" s="40"/>
      <c r="V49" s="40"/>
      <c r="W49" s="11"/>
      <c r="X49" s="11"/>
      <c r="Y49" s="11"/>
      <c r="Z49" s="11"/>
    </row>
    <row r="50" spans="1:26" s="4" customFormat="1" ht="14.25">
      <c r="A50"/>
      <c r="B50"/>
      <c r="C50"/>
      <c r="D50"/>
      <c r="E50"/>
      <c r="F50"/>
      <c r="G50"/>
      <c r="H50"/>
      <c r="I50"/>
      <c r="J50"/>
      <c r="K50"/>
      <c r="L50"/>
      <c r="M50"/>
      <c r="N50"/>
      <c r="O50"/>
      <c r="P50"/>
      <c r="Q50"/>
      <c r="R50" s="10"/>
      <c r="S50"/>
      <c r="T50"/>
      <c r="U50"/>
      <c r="V50"/>
      <c r="W50"/>
      <c r="X50"/>
      <c r="Y50"/>
      <c r="Z50"/>
    </row>
    <row r="51" s="4" customFormat="1" ht="14.25"/>
  </sheetData>
  <sheetProtection/>
  <mergeCells count="26">
    <mergeCell ref="G5:G6"/>
    <mergeCell ref="Q5:Q6"/>
    <mergeCell ref="A5:A6"/>
    <mergeCell ref="A1:X1"/>
    <mergeCell ref="B5:B6"/>
    <mergeCell ref="C5:C6"/>
    <mergeCell ref="D5:D6"/>
    <mergeCell ref="E5:E6"/>
    <mergeCell ref="F5:F6"/>
    <mergeCell ref="H5:K5"/>
    <mergeCell ref="A2:X2"/>
    <mergeCell ref="A3:X3"/>
    <mergeCell ref="A4:X4"/>
    <mergeCell ref="L5:O5"/>
    <mergeCell ref="P5:P6"/>
    <mergeCell ref="R5:T5"/>
    <mergeCell ref="U5:U6"/>
    <mergeCell ref="V5:V6"/>
    <mergeCell ref="W5:W6"/>
    <mergeCell ref="X5:X6"/>
    <mergeCell ref="A40:B40"/>
    <mergeCell ref="B42:V42"/>
    <mergeCell ref="B43:V43"/>
    <mergeCell ref="B47:W47"/>
    <mergeCell ref="B48:W48"/>
    <mergeCell ref="B49:V49"/>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Z62"/>
  <sheetViews>
    <sheetView zoomScale="55" zoomScaleNormal="55" zoomScalePageLayoutView="0" workbookViewId="0" topLeftCell="A1">
      <selection activeCell="A4" sqref="A4:X4"/>
    </sheetView>
  </sheetViews>
  <sheetFormatPr defaultColWidth="9.140625" defaultRowHeight="15"/>
  <cols>
    <col min="2" max="2" width="30.57421875" style="0" customWidth="1"/>
    <col min="3" max="3" width="20.28125" style="0" customWidth="1"/>
    <col min="4" max="4" width="18.57421875" style="0" customWidth="1"/>
    <col min="5" max="5" width="21.421875" style="0" customWidth="1"/>
    <col min="6" max="6" width="18.28125" style="0" customWidth="1"/>
    <col min="7" max="7" width="23.28125" style="0" customWidth="1"/>
    <col min="12" max="15" width="9.57421875" style="0" bestFit="1" customWidth="1"/>
    <col min="16" max="16" width="13.28125" style="0" customWidth="1"/>
    <col min="17" max="17" width="9.57421875" style="0" bestFit="1" customWidth="1"/>
    <col min="21" max="22" width="17.57421875" style="0" customWidth="1"/>
    <col min="23" max="23" width="29.140625" style="0" customWidth="1"/>
    <col min="24" max="24" width="25.7109375" style="0" customWidth="1"/>
  </cols>
  <sheetData>
    <row r="1" spans="1:24" s="7" customFormat="1" ht="24.75" customHeight="1">
      <c r="A1" s="52" t="s">
        <v>3</v>
      </c>
      <c r="B1" s="52"/>
      <c r="C1" s="52"/>
      <c r="D1" s="52"/>
      <c r="E1" s="52"/>
      <c r="F1" s="52"/>
      <c r="G1" s="52"/>
      <c r="H1" s="52"/>
      <c r="I1" s="52"/>
      <c r="J1" s="52"/>
      <c r="K1" s="52"/>
      <c r="L1" s="52"/>
      <c r="M1" s="52"/>
      <c r="N1" s="52"/>
      <c r="O1" s="52"/>
      <c r="P1" s="52"/>
      <c r="Q1" s="52"/>
      <c r="R1" s="52"/>
      <c r="S1" s="52"/>
      <c r="T1" s="52"/>
      <c r="U1" s="52"/>
      <c r="V1" s="52"/>
      <c r="W1" s="52"/>
      <c r="X1" s="52"/>
    </row>
    <row r="2" spans="1:24" s="14" customFormat="1" ht="26.25" customHeight="1">
      <c r="A2" s="41" t="s">
        <v>91</v>
      </c>
      <c r="B2" s="41"/>
      <c r="C2" s="41"/>
      <c r="D2" s="41"/>
      <c r="E2" s="41"/>
      <c r="F2" s="41"/>
      <c r="G2" s="41"/>
      <c r="H2" s="41"/>
      <c r="I2" s="41"/>
      <c r="J2" s="41"/>
      <c r="K2" s="41"/>
      <c r="L2" s="41"/>
      <c r="M2" s="41"/>
      <c r="N2" s="41"/>
      <c r="O2" s="41"/>
      <c r="P2" s="41"/>
      <c r="Q2" s="41"/>
      <c r="R2" s="41"/>
      <c r="S2" s="41"/>
      <c r="T2" s="41"/>
      <c r="U2" s="41"/>
      <c r="V2" s="41"/>
      <c r="W2" s="41"/>
      <c r="X2" s="41"/>
    </row>
    <row r="3" spans="1:24" s="14" customFormat="1" ht="27" customHeight="1">
      <c r="A3" s="42" t="s">
        <v>26</v>
      </c>
      <c r="B3" s="42"/>
      <c r="C3" s="42"/>
      <c r="D3" s="42"/>
      <c r="E3" s="42"/>
      <c r="F3" s="42"/>
      <c r="G3" s="42"/>
      <c r="H3" s="42"/>
      <c r="I3" s="42"/>
      <c r="J3" s="42"/>
      <c r="K3" s="42"/>
      <c r="L3" s="42"/>
      <c r="M3" s="42"/>
      <c r="N3" s="42"/>
      <c r="O3" s="42"/>
      <c r="P3" s="42"/>
      <c r="Q3" s="42"/>
      <c r="R3" s="42"/>
      <c r="S3" s="42"/>
      <c r="T3" s="42"/>
      <c r="U3" s="42"/>
      <c r="V3" s="42"/>
      <c r="W3" s="42"/>
      <c r="X3" s="42"/>
    </row>
    <row r="4" spans="1:24" s="14" customFormat="1" ht="28.5" customHeight="1">
      <c r="A4" s="43" t="s">
        <v>158</v>
      </c>
      <c r="B4" s="44"/>
      <c r="C4" s="44"/>
      <c r="D4" s="44"/>
      <c r="E4" s="44"/>
      <c r="F4" s="44"/>
      <c r="G4" s="44"/>
      <c r="H4" s="44"/>
      <c r="I4" s="44"/>
      <c r="J4" s="44"/>
      <c r="K4" s="44"/>
      <c r="L4" s="44"/>
      <c r="M4" s="44"/>
      <c r="N4" s="44"/>
      <c r="O4" s="44"/>
      <c r="P4" s="44"/>
      <c r="Q4" s="44"/>
      <c r="R4" s="44"/>
      <c r="S4" s="44"/>
      <c r="T4" s="44"/>
      <c r="U4" s="44"/>
      <c r="V4" s="44"/>
      <c r="W4" s="44"/>
      <c r="X4" s="45"/>
    </row>
    <row r="5" spans="1:24" s="12" customFormat="1" ht="145.5" customHeight="1">
      <c r="A5" s="52" t="s">
        <v>0</v>
      </c>
      <c r="B5" s="53" t="s">
        <v>2</v>
      </c>
      <c r="C5" s="49" t="s">
        <v>19</v>
      </c>
      <c r="D5" s="53" t="s">
        <v>9</v>
      </c>
      <c r="E5" s="53" t="s">
        <v>10</v>
      </c>
      <c r="F5" s="49" t="s">
        <v>23</v>
      </c>
      <c r="G5" s="53" t="s">
        <v>24</v>
      </c>
      <c r="H5" s="46" t="s">
        <v>29</v>
      </c>
      <c r="I5" s="47"/>
      <c r="J5" s="47"/>
      <c r="K5" s="48"/>
      <c r="L5" s="46" t="s">
        <v>28</v>
      </c>
      <c r="M5" s="47"/>
      <c r="N5" s="47"/>
      <c r="O5" s="48"/>
      <c r="P5" s="49" t="s">
        <v>20</v>
      </c>
      <c r="Q5" s="49" t="s">
        <v>21</v>
      </c>
      <c r="R5" s="57" t="s">
        <v>11</v>
      </c>
      <c r="S5" s="57"/>
      <c r="T5" s="57"/>
      <c r="U5" s="58" t="s">
        <v>17</v>
      </c>
      <c r="V5" s="58" t="s">
        <v>18</v>
      </c>
      <c r="W5" s="60" t="s">
        <v>12</v>
      </c>
      <c r="X5" s="51" t="s">
        <v>22</v>
      </c>
    </row>
    <row r="6" spans="1:24" s="12" customFormat="1" ht="75.75" customHeight="1">
      <c r="A6" s="52"/>
      <c r="B6" s="53"/>
      <c r="C6" s="54"/>
      <c r="D6" s="53"/>
      <c r="E6" s="53"/>
      <c r="F6" s="56"/>
      <c r="G6" s="53"/>
      <c r="H6" s="18" t="s">
        <v>13</v>
      </c>
      <c r="I6" s="18" t="s">
        <v>14</v>
      </c>
      <c r="J6" s="18" t="s">
        <v>15</v>
      </c>
      <c r="K6" s="18" t="s">
        <v>16</v>
      </c>
      <c r="L6" s="20" t="s">
        <v>13</v>
      </c>
      <c r="M6" s="20" t="s">
        <v>14</v>
      </c>
      <c r="N6" s="20" t="s">
        <v>15</v>
      </c>
      <c r="O6" s="20" t="s">
        <v>16</v>
      </c>
      <c r="P6" s="50"/>
      <c r="Q6" s="50"/>
      <c r="R6" s="13" t="s">
        <v>5</v>
      </c>
      <c r="S6" s="13" t="s">
        <v>6</v>
      </c>
      <c r="T6" s="13" t="s">
        <v>7</v>
      </c>
      <c r="U6" s="59"/>
      <c r="V6" s="59"/>
      <c r="W6" s="60"/>
      <c r="X6" s="51"/>
    </row>
    <row r="7" spans="1:24" s="4" customFormat="1" ht="20.25" customHeight="1">
      <c r="A7" s="3">
        <v>1</v>
      </c>
      <c r="B7" s="24" t="s">
        <v>34</v>
      </c>
      <c r="C7" s="1">
        <v>167</v>
      </c>
      <c r="D7" s="2">
        <v>144</v>
      </c>
      <c r="E7" s="2">
        <f>D7*100/C7</f>
        <v>86.22754491017965</v>
      </c>
      <c r="F7" s="1">
        <v>3.75</v>
      </c>
      <c r="G7" s="1">
        <v>4</v>
      </c>
      <c r="H7" s="1">
        <v>7</v>
      </c>
      <c r="I7" s="1">
        <v>40</v>
      </c>
      <c r="J7" s="1">
        <v>76</v>
      </c>
      <c r="K7" s="1">
        <v>21</v>
      </c>
      <c r="L7" s="1">
        <v>4.86</v>
      </c>
      <c r="M7" s="1">
        <v>27.78</v>
      </c>
      <c r="N7" s="1">
        <v>52.78</v>
      </c>
      <c r="O7" s="1">
        <v>14.58</v>
      </c>
      <c r="P7" s="23">
        <f>100-L7</f>
        <v>95.14</v>
      </c>
      <c r="Q7" s="23">
        <f>N7+O7</f>
        <v>67.36</v>
      </c>
      <c r="R7" s="25">
        <v>64</v>
      </c>
      <c r="S7" s="25">
        <v>18</v>
      </c>
      <c r="T7" s="25">
        <v>18</v>
      </c>
      <c r="U7" s="5">
        <v>1</v>
      </c>
      <c r="V7" s="5">
        <v>1</v>
      </c>
      <c r="W7" s="33" t="s">
        <v>114</v>
      </c>
      <c r="X7" s="15" t="s">
        <v>113</v>
      </c>
    </row>
    <row r="8" spans="1:24" s="4" customFormat="1" ht="20.25" customHeight="1">
      <c r="A8" s="3">
        <v>2</v>
      </c>
      <c r="B8" s="24" t="s">
        <v>35</v>
      </c>
      <c r="C8" s="1">
        <v>98</v>
      </c>
      <c r="D8" s="1">
        <v>83</v>
      </c>
      <c r="E8" s="2">
        <f aca="true" t="shared" si="0" ref="E8:E52">D8*100/C8</f>
        <v>84.6938775510204</v>
      </c>
      <c r="F8" s="1">
        <v>3.5</v>
      </c>
      <c r="G8" s="1">
        <v>3.7</v>
      </c>
      <c r="H8" s="1">
        <v>2</v>
      </c>
      <c r="I8" s="1">
        <v>30</v>
      </c>
      <c r="J8" s="1">
        <v>44</v>
      </c>
      <c r="K8" s="1">
        <v>7</v>
      </c>
      <c r="L8" s="1">
        <v>2.41</v>
      </c>
      <c r="M8" s="1">
        <v>36.14</v>
      </c>
      <c r="N8" s="1">
        <v>53.01</v>
      </c>
      <c r="O8" s="1">
        <v>8.43</v>
      </c>
      <c r="P8" s="23">
        <f aca="true" t="shared" si="1" ref="P8:P39">100-L8</f>
        <v>97.59</v>
      </c>
      <c r="Q8" s="23">
        <f aca="true" t="shared" si="2" ref="Q8:Q39">N8+O8</f>
        <v>61.44</v>
      </c>
      <c r="R8" s="25">
        <v>84</v>
      </c>
      <c r="S8" s="25">
        <v>6</v>
      </c>
      <c r="T8" s="25">
        <v>10</v>
      </c>
      <c r="U8" s="5">
        <v>1</v>
      </c>
      <c r="V8" s="5">
        <v>1</v>
      </c>
      <c r="W8" s="5" t="s">
        <v>102</v>
      </c>
      <c r="X8" s="15" t="s">
        <v>103</v>
      </c>
    </row>
    <row r="9" spans="1:24" s="4" customFormat="1" ht="20.25" customHeight="1">
      <c r="A9" s="3">
        <v>3</v>
      </c>
      <c r="B9" s="24" t="s">
        <v>36</v>
      </c>
      <c r="C9" s="1">
        <v>11</v>
      </c>
      <c r="D9" s="1">
        <v>10</v>
      </c>
      <c r="E9" s="2">
        <f t="shared" si="0"/>
        <v>90.9090909090909</v>
      </c>
      <c r="F9" s="1">
        <v>3.5</v>
      </c>
      <c r="G9" s="1">
        <v>3.5</v>
      </c>
      <c r="H9" s="1">
        <v>0</v>
      </c>
      <c r="I9" s="1">
        <v>5</v>
      </c>
      <c r="J9" s="1">
        <v>5</v>
      </c>
      <c r="K9" s="1">
        <v>0</v>
      </c>
      <c r="L9" s="1">
        <v>0</v>
      </c>
      <c r="M9" s="1">
        <v>50</v>
      </c>
      <c r="N9" s="1">
        <v>50</v>
      </c>
      <c r="O9" s="1">
        <v>0</v>
      </c>
      <c r="P9" s="23">
        <f t="shared" si="1"/>
        <v>100</v>
      </c>
      <c r="Q9" s="23">
        <f t="shared" si="2"/>
        <v>50</v>
      </c>
      <c r="R9" s="25">
        <v>100</v>
      </c>
      <c r="S9" s="25">
        <v>0</v>
      </c>
      <c r="T9" s="25">
        <v>0</v>
      </c>
      <c r="U9" s="5">
        <v>1</v>
      </c>
      <c r="V9" s="5">
        <v>1</v>
      </c>
      <c r="W9" s="5"/>
      <c r="X9" s="15"/>
    </row>
    <row r="10" spans="1:24" s="4" customFormat="1" ht="20.25" customHeight="1">
      <c r="A10" s="3">
        <v>4</v>
      </c>
      <c r="B10" s="24" t="s">
        <v>37</v>
      </c>
      <c r="C10" s="1">
        <v>11</v>
      </c>
      <c r="D10" s="1">
        <v>10</v>
      </c>
      <c r="E10" s="2">
        <f t="shared" si="0"/>
        <v>90.9090909090909</v>
      </c>
      <c r="F10" s="1">
        <v>3.7</v>
      </c>
      <c r="G10" s="1">
        <v>3.7</v>
      </c>
      <c r="H10" s="1">
        <v>0</v>
      </c>
      <c r="I10" s="1">
        <v>4</v>
      </c>
      <c r="J10" s="1">
        <v>5</v>
      </c>
      <c r="K10" s="1">
        <v>1</v>
      </c>
      <c r="L10" s="1">
        <v>0</v>
      </c>
      <c r="M10" s="1">
        <v>40</v>
      </c>
      <c r="N10" s="1">
        <v>50</v>
      </c>
      <c r="O10" s="1">
        <v>10</v>
      </c>
      <c r="P10" s="23">
        <f t="shared" si="1"/>
        <v>100</v>
      </c>
      <c r="Q10" s="23">
        <f t="shared" si="2"/>
        <v>60</v>
      </c>
      <c r="R10" s="25">
        <v>90</v>
      </c>
      <c r="S10" s="25">
        <v>10</v>
      </c>
      <c r="T10" s="25">
        <v>0</v>
      </c>
      <c r="U10" s="5">
        <v>1</v>
      </c>
      <c r="V10" s="5">
        <v>1</v>
      </c>
      <c r="W10" s="5"/>
      <c r="X10" s="15"/>
    </row>
    <row r="11" spans="1:24" s="4" customFormat="1" ht="20.25" customHeight="1">
      <c r="A11" s="3">
        <v>5</v>
      </c>
      <c r="B11" s="24" t="s">
        <v>38</v>
      </c>
      <c r="C11" s="1">
        <v>116</v>
      </c>
      <c r="D11" s="1">
        <v>102</v>
      </c>
      <c r="E11" s="2">
        <f t="shared" si="0"/>
        <v>87.93103448275862</v>
      </c>
      <c r="F11" s="1">
        <v>4</v>
      </c>
      <c r="G11" s="1">
        <v>3.8</v>
      </c>
      <c r="H11" s="1">
        <v>5</v>
      </c>
      <c r="I11" s="1">
        <v>29</v>
      </c>
      <c r="J11" s="1">
        <v>55</v>
      </c>
      <c r="K11" s="1">
        <v>13</v>
      </c>
      <c r="L11" s="1">
        <v>4.9</v>
      </c>
      <c r="M11" s="1">
        <v>28.43</v>
      </c>
      <c r="N11" s="1">
        <v>53.92</v>
      </c>
      <c r="O11" s="1">
        <v>12.75</v>
      </c>
      <c r="P11" s="23">
        <f t="shared" si="1"/>
        <v>95.1</v>
      </c>
      <c r="Q11" s="23">
        <f t="shared" si="2"/>
        <v>66.67</v>
      </c>
      <c r="R11" s="25">
        <v>67</v>
      </c>
      <c r="S11" s="25">
        <v>19</v>
      </c>
      <c r="T11" s="25">
        <v>14</v>
      </c>
      <c r="U11" s="5">
        <v>1</v>
      </c>
      <c r="V11" s="5">
        <v>1</v>
      </c>
      <c r="W11" s="5" t="s">
        <v>86</v>
      </c>
      <c r="X11" s="15"/>
    </row>
    <row r="12" spans="1:24" s="4" customFormat="1" ht="20.25" customHeight="1">
      <c r="A12" s="3">
        <v>6</v>
      </c>
      <c r="B12" s="24" t="s">
        <v>39</v>
      </c>
      <c r="C12" s="1">
        <v>15</v>
      </c>
      <c r="D12" s="1">
        <v>14</v>
      </c>
      <c r="E12" s="2">
        <f t="shared" si="0"/>
        <v>93.33333333333333</v>
      </c>
      <c r="F12" s="1">
        <v>3.8</v>
      </c>
      <c r="G12" s="1">
        <v>3.9</v>
      </c>
      <c r="H12" s="1">
        <v>0</v>
      </c>
      <c r="I12" s="1">
        <v>6</v>
      </c>
      <c r="J12" s="1">
        <v>4</v>
      </c>
      <c r="K12" s="1">
        <v>4</v>
      </c>
      <c r="L12" s="1">
        <v>0</v>
      </c>
      <c r="M12" s="1">
        <v>42.86</v>
      </c>
      <c r="N12" s="1">
        <v>28.57</v>
      </c>
      <c r="O12" s="1">
        <v>28.57</v>
      </c>
      <c r="P12" s="23">
        <f t="shared" si="1"/>
        <v>100</v>
      </c>
      <c r="Q12" s="23">
        <f t="shared" si="2"/>
        <v>57.14</v>
      </c>
      <c r="R12" s="25">
        <v>71</v>
      </c>
      <c r="S12" s="25">
        <v>7</v>
      </c>
      <c r="T12" s="25">
        <v>22</v>
      </c>
      <c r="U12" s="5">
        <v>1</v>
      </c>
      <c r="V12" s="5">
        <v>1</v>
      </c>
      <c r="W12" s="5"/>
      <c r="X12" s="15"/>
    </row>
    <row r="13" spans="1:24" s="4" customFormat="1" ht="20.25" customHeight="1">
      <c r="A13" s="3">
        <v>7</v>
      </c>
      <c r="B13" s="24" t="s">
        <v>40</v>
      </c>
      <c r="C13" s="1">
        <v>23</v>
      </c>
      <c r="D13" s="1">
        <v>17</v>
      </c>
      <c r="E13" s="2">
        <f t="shared" si="0"/>
        <v>73.91304347826087</v>
      </c>
      <c r="F13" s="1">
        <v>3.5</v>
      </c>
      <c r="G13" s="1">
        <v>3.3</v>
      </c>
      <c r="H13" s="1">
        <v>0</v>
      </c>
      <c r="I13" s="1">
        <v>11</v>
      </c>
      <c r="J13" s="1">
        <v>6</v>
      </c>
      <c r="K13" s="1">
        <v>0</v>
      </c>
      <c r="L13" s="1">
        <v>0</v>
      </c>
      <c r="M13" s="1">
        <v>64.71</v>
      </c>
      <c r="N13" s="1">
        <v>35.29</v>
      </c>
      <c r="O13" s="1">
        <v>0</v>
      </c>
      <c r="P13" s="23">
        <f t="shared" si="1"/>
        <v>100</v>
      </c>
      <c r="Q13" s="23">
        <f t="shared" si="2"/>
        <v>35.29</v>
      </c>
      <c r="R13" s="25">
        <v>88</v>
      </c>
      <c r="S13" s="25">
        <v>12</v>
      </c>
      <c r="T13" s="25">
        <v>0</v>
      </c>
      <c r="U13" s="5">
        <v>1</v>
      </c>
      <c r="V13" s="5">
        <v>1</v>
      </c>
      <c r="W13" s="5"/>
      <c r="X13" s="15"/>
    </row>
    <row r="14" spans="1:24" s="4" customFormat="1" ht="27" customHeight="1">
      <c r="A14" s="3">
        <v>8</v>
      </c>
      <c r="B14" s="24" t="s">
        <v>41</v>
      </c>
      <c r="C14" s="1">
        <v>60</v>
      </c>
      <c r="D14" s="1">
        <v>53</v>
      </c>
      <c r="E14" s="2">
        <f t="shared" si="0"/>
        <v>88.33333333333333</v>
      </c>
      <c r="F14" s="1">
        <v>3.9</v>
      </c>
      <c r="G14" s="1">
        <v>4</v>
      </c>
      <c r="H14" s="1">
        <v>3</v>
      </c>
      <c r="I14" s="1">
        <v>12</v>
      </c>
      <c r="J14" s="1">
        <v>23</v>
      </c>
      <c r="K14" s="1">
        <v>15</v>
      </c>
      <c r="L14" s="1">
        <v>5.66</v>
      </c>
      <c r="M14" s="1">
        <v>22.64</v>
      </c>
      <c r="N14" s="1">
        <v>43.4</v>
      </c>
      <c r="O14" s="1">
        <v>28.3</v>
      </c>
      <c r="P14" s="23">
        <f t="shared" si="1"/>
        <v>94.34</v>
      </c>
      <c r="Q14" s="23">
        <f t="shared" si="2"/>
        <v>71.7</v>
      </c>
      <c r="R14" s="25">
        <v>78</v>
      </c>
      <c r="S14" s="25">
        <v>11</v>
      </c>
      <c r="T14" s="25">
        <v>17</v>
      </c>
      <c r="U14" s="5">
        <v>1</v>
      </c>
      <c r="V14" s="5">
        <v>1</v>
      </c>
      <c r="W14" s="33" t="s">
        <v>128</v>
      </c>
      <c r="X14" s="15" t="s">
        <v>127</v>
      </c>
    </row>
    <row r="15" spans="1:24" s="4" customFormat="1" ht="20.25" customHeight="1">
      <c r="A15" s="3">
        <v>9</v>
      </c>
      <c r="B15" s="24" t="s">
        <v>42</v>
      </c>
      <c r="C15" s="1">
        <v>18</v>
      </c>
      <c r="D15" s="1">
        <v>12</v>
      </c>
      <c r="E15" s="2">
        <f t="shared" si="0"/>
        <v>66.66666666666667</v>
      </c>
      <c r="F15" s="1">
        <v>4</v>
      </c>
      <c r="G15" s="1">
        <v>4</v>
      </c>
      <c r="H15" s="1">
        <v>0</v>
      </c>
      <c r="I15" s="1">
        <v>2</v>
      </c>
      <c r="J15" s="1">
        <v>7</v>
      </c>
      <c r="K15" s="1">
        <v>3</v>
      </c>
      <c r="L15" s="1">
        <v>0</v>
      </c>
      <c r="M15" s="1">
        <v>16.67</v>
      </c>
      <c r="N15" s="1">
        <v>58.33</v>
      </c>
      <c r="O15" s="1">
        <v>25</v>
      </c>
      <c r="P15" s="23">
        <f t="shared" si="1"/>
        <v>100</v>
      </c>
      <c r="Q15" s="23">
        <f t="shared" si="2"/>
        <v>83.33</v>
      </c>
      <c r="R15" s="25">
        <v>100</v>
      </c>
      <c r="S15" s="25">
        <v>0</v>
      </c>
      <c r="T15" s="25">
        <v>0</v>
      </c>
      <c r="U15" s="5">
        <v>1</v>
      </c>
      <c r="V15" s="5">
        <v>1</v>
      </c>
      <c r="W15" s="5"/>
      <c r="X15" s="15"/>
    </row>
    <row r="16" spans="1:24" s="4" customFormat="1" ht="20.25" customHeight="1">
      <c r="A16" s="3">
        <v>10</v>
      </c>
      <c r="B16" s="24" t="s">
        <v>43</v>
      </c>
      <c r="C16" s="1">
        <v>72</v>
      </c>
      <c r="D16" s="1">
        <v>47</v>
      </c>
      <c r="E16" s="2">
        <f t="shared" si="0"/>
        <v>65.27777777777777</v>
      </c>
      <c r="F16" s="1">
        <v>4</v>
      </c>
      <c r="G16" s="23">
        <v>3.6</v>
      </c>
      <c r="H16" s="1">
        <v>0</v>
      </c>
      <c r="I16" s="1">
        <v>21</v>
      </c>
      <c r="J16" s="1">
        <v>25</v>
      </c>
      <c r="K16" s="1">
        <v>1</v>
      </c>
      <c r="L16" s="1">
        <v>0</v>
      </c>
      <c r="M16" s="1">
        <v>44.68</v>
      </c>
      <c r="N16" s="1">
        <v>53.19</v>
      </c>
      <c r="O16" s="1">
        <v>2.13</v>
      </c>
      <c r="P16" s="23">
        <f t="shared" si="1"/>
        <v>100</v>
      </c>
      <c r="Q16" s="23">
        <f t="shared" si="2"/>
        <v>55.32</v>
      </c>
      <c r="R16" s="25">
        <v>96</v>
      </c>
      <c r="S16" s="25">
        <v>2</v>
      </c>
      <c r="T16" s="25">
        <v>2</v>
      </c>
      <c r="U16" s="5">
        <v>1</v>
      </c>
      <c r="V16" s="5">
        <v>1</v>
      </c>
      <c r="W16" s="5" t="s">
        <v>155</v>
      </c>
      <c r="X16" s="15"/>
    </row>
    <row r="17" spans="1:24" s="4" customFormat="1" ht="20.25" customHeight="1">
      <c r="A17" s="3">
        <v>11</v>
      </c>
      <c r="B17" s="24" t="s">
        <v>44</v>
      </c>
      <c r="C17" s="1">
        <v>98</v>
      </c>
      <c r="D17" s="1">
        <v>92</v>
      </c>
      <c r="E17" s="2">
        <f t="shared" si="0"/>
        <v>93.87755102040816</v>
      </c>
      <c r="F17" s="1">
        <v>4</v>
      </c>
      <c r="G17" s="1">
        <v>4</v>
      </c>
      <c r="H17" s="1">
        <v>0</v>
      </c>
      <c r="I17" s="1">
        <v>16</v>
      </c>
      <c r="J17" s="1">
        <v>67</v>
      </c>
      <c r="K17" s="1">
        <v>9</v>
      </c>
      <c r="L17" s="1">
        <v>0</v>
      </c>
      <c r="M17" s="1">
        <v>17.39</v>
      </c>
      <c r="N17" s="1">
        <v>72.83</v>
      </c>
      <c r="O17" s="1">
        <v>9.78</v>
      </c>
      <c r="P17" s="23">
        <f t="shared" si="1"/>
        <v>100</v>
      </c>
      <c r="Q17" s="23">
        <f t="shared" si="2"/>
        <v>82.61</v>
      </c>
      <c r="R17" s="25">
        <v>97</v>
      </c>
      <c r="S17" s="25">
        <v>2</v>
      </c>
      <c r="T17" s="25">
        <v>1</v>
      </c>
      <c r="U17" s="5">
        <v>1</v>
      </c>
      <c r="V17" s="5">
        <v>1</v>
      </c>
      <c r="W17" s="33" t="s">
        <v>149</v>
      </c>
      <c r="X17" s="15" t="s">
        <v>150</v>
      </c>
    </row>
    <row r="18" spans="1:24" s="4" customFormat="1" ht="20.25" customHeight="1">
      <c r="A18" s="3">
        <v>12</v>
      </c>
      <c r="B18" s="24" t="s">
        <v>45</v>
      </c>
      <c r="C18" s="1">
        <v>61</v>
      </c>
      <c r="D18" s="1">
        <v>9</v>
      </c>
      <c r="E18" s="2">
        <f t="shared" si="0"/>
        <v>14.754098360655737</v>
      </c>
      <c r="F18" s="1">
        <v>4.3</v>
      </c>
      <c r="G18" s="29">
        <v>4.5</v>
      </c>
      <c r="H18" s="1">
        <v>0</v>
      </c>
      <c r="I18" s="1">
        <v>0</v>
      </c>
      <c r="J18" s="1">
        <v>4</v>
      </c>
      <c r="K18" s="1">
        <v>5</v>
      </c>
      <c r="L18" s="1">
        <v>0</v>
      </c>
      <c r="M18" s="1">
        <v>0</v>
      </c>
      <c r="N18" s="1">
        <v>44.44</v>
      </c>
      <c r="O18" s="1">
        <v>55.56</v>
      </c>
      <c r="P18" s="23">
        <f t="shared" si="1"/>
        <v>100</v>
      </c>
      <c r="Q18" s="23">
        <f t="shared" si="2"/>
        <v>100</v>
      </c>
      <c r="R18" s="25">
        <v>78</v>
      </c>
      <c r="S18" s="25">
        <v>0</v>
      </c>
      <c r="T18" s="25">
        <v>22</v>
      </c>
      <c r="U18" s="5">
        <v>1</v>
      </c>
      <c r="V18" s="5">
        <v>1</v>
      </c>
      <c r="W18" s="5"/>
      <c r="X18" s="15"/>
    </row>
    <row r="19" spans="1:24" s="4" customFormat="1" ht="20.25" customHeight="1">
      <c r="A19" s="3">
        <v>13</v>
      </c>
      <c r="B19" s="24" t="s">
        <v>46</v>
      </c>
      <c r="C19" s="1">
        <v>67</v>
      </c>
      <c r="D19" s="1">
        <v>59</v>
      </c>
      <c r="E19" s="2">
        <f t="shared" si="0"/>
        <v>88.05970149253731</v>
      </c>
      <c r="F19" s="1">
        <v>4</v>
      </c>
      <c r="G19" s="1">
        <v>4</v>
      </c>
      <c r="H19" s="1">
        <v>1</v>
      </c>
      <c r="I19" s="1">
        <v>6</v>
      </c>
      <c r="J19" s="1">
        <v>42</v>
      </c>
      <c r="K19" s="1">
        <v>10</v>
      </c>
      <c r="L19" s="1">
        <v>1.69</v>
      </c>
      <c r="M19" s="1">
        <v>10.17</v>
      </c>
      <c r="N19" s="1">
        <v>71.19</v>
      </c>
      <c r="O19" s="1">
        <v>16.95</v>
      </c>
      <c r="P19" s="23">
        <f t="shared" si="1"/>
        <v>98.31</v>
      </c>
      <c r="Q19" s="23">
        <f t="shared" si="2"/>
        <v>88.14</v>
      </c>
      <c r="R19" s="25">
        <v>73</v>
      </c>
      <c r="S19" s="25">
        <v>14</v>
      </c>
      <c r="T19" s="25">
        <v>14</v>
      </c>
      <c r="U19" s="5">
        <v>1</v>
      </c>
      <c r="V19" s="5">
        <v>1</v>
      </c>
      <c r="W19" s="5"/>
      <c r="X19" s="15"/>
    </row>
    <row r="20" spans="1:24" s="4" customFormat="1" ht="20.25" customHeight="1">
      <c r="A20" s="3">
        <v>14</v>
      </c>
      <c r="B20" s="24" t="s">
        <v>47</v>
      </c>
      <c r="C20" s="3">
        <v>95</v>
      </c>
      <c r="D20" s="3">
        <v>75</v>
      </c>
      <c r="E20" s="2">
        <f t="shared" si="0"/>
        <v>78.94736842105263</v>
      </c>
      <c r="F20" s="3">
        <v>3.8</v>
      </c>
      <c r="G20" s="3">
        <v>3.6</v>
      </c>
      <c r="H20" s="3">
        <v>0</v>
      </c>
      <c r="I20" s="3">
        <v>32</v>
      </c>
      <c r="J20" s="3">
        <v>42</v>
      </c>
      <c r="K20" s="3">
        <v>1</v>
      </c>
      <c r="L20" s="1">
        <v>0</v>
      </c>
      <c r="M20" s="1">
        <v>42.67</v>
      </c>
      <c r="N20" s="1">
        <v>56</v>
      </c>
      <c r="O20" s="1">
        <v>1.33</v>
      </c>
      <c r="P20" s="23">
        <f t="shared" si="1"/>
        <v>100</v>
      </c>
      <c r="Q20" s="23">
        <f t="shared" si="2"/>
        <v>57.33</v>
      </c>
      <c r="R20" s="27">
        <v>77</v>
      </c>
      <c r="S20" s="27">
        <v>21</v>
      </c>
      <c r="T20" s="27">
        <v>1</v>
      </c>
      <c r="U20" s="3">
        <v>1</v>
      </c>
      <c r="V20" s="3">
        <v>1</v>
      </c>
      <c r="W20" s="3"/>
      <c r="X20" s="15"/>
    </row>
    <row r="21" spans="1:24" s="4" customFormat="1" ht="31.5" customHeight="1">
      <c r="A21" s="3">
        <v>15</v>
      </c>
      <c r="B21" s="24" t="s">
        <v>48</v>
      </c>
      <c r="C21" s="3">
        <v>9</v>
      </c>
      <c r="D21" s="3">
        <v>6</v>
      </c>
      <c r="E21" s="2">
        <f t="shared" si="0"/>
        <v>66.66666666666667</v>
      </c>
      <c r="F21" s="3">
        <v>4</v>
      </c>
      <c r="G21" s="30">
        <v>4</v>
      </c>
      <c r="H21" s="3">
        <v>0</v>
      </c>
      <c r="I21" s="3">
        <v>2</v>
      </c>
      <c r="J21" s="3">
        <v>2</v>
      </c>
      <c r="K21" s="3">
        <v>2</v>
      </c>
      <c r="L21" s="1">
        <v>0</v>
      </c>
      <c r="M21" s="1">
        <v>33.33</v>
      </c>
      <c r="N21" s="1">
        <v>33.33</v>
      </c>
      <c r="O21" s="1">
        <v>33.33</v>
      </c>
      <c r="P21" s="23">
        <f t="shared" si="1"/>
        <v>100</v>
      </c>
      <c r="Q21" s="23">
        <f t="shared" si="2"/>
        <v>66.66</v>
      </c>
      <c r="R21" s="27">
        <v>100</v>
      </c>
      <c r="S21" s="27">
        <v>0</v>
      </c>
      <c r="T21" s="27">
        <v>0</v>
      </c>
      <c r="U21" s="3">
        <v>1</v>
      </c>
      <c r="V21" s="3">
        <v>1</v>
      </c>
      <c r="W21" s="32"/>
      <c r="X21" s="35"/>
    </row>
    <row r="22" spans="1:24" s="4" customFormat="1" ht="33.75" customHeight="1">
      <c r="A22" s="3">
        <v>16</v>
      </c>
      <c r="B22" s="24" t="s">
        <v>49</v>
      </c>
      <c r="C22" s="3">
        <v>7</v>
      </c>
      <c r="D22" s="3">
        <v>4</v>
      </c>
      <c r="E22" s="2">
        <f t="shared" si="0"/>
        <v>57.142857142857146</v>
      </c>
      <c r="F22" s="3">
        <v>4</v>
      </c>
      <c r="G22" s="3">
        <v>4</v>
      </c>
      <c r="H22" s="3">
        <v>0</v>
      </c>
      <c r="I22" s="3">
        <v>1</v>
      </c>
      <c r="J22" s="3">
        <v>2</v>
      </c>
      <c r="K22" s="3">
        <v>1</v>
      </c>
      <c r="L22" s="1">
        <v>0</v>
      </c>
      <c r="M22" s="1">
        <v>25</v>
      </c>
      <c r="N22" s="1">
        <v>50</v>
      </c>
      <c r="O22" s="1">
        <v>25</v>
      </c>
      <c r="P22" s="23">
        <f t="shared" si="1"/>
        <v>100</v>
      </c>
      <c r="Q22" s="23">
        <f t="shared" si="2"/>
        <v>75</v>
      </c>
      <c r="R22" s="27">
        <v>100</v>
      </c>
      <c r="S22" s="27">
        <v>0</v>
      </c>
      <c r="T22" s="27">
        <v>0</v>
      </c>
      <c r="U22" s="3">
        <v>1</v>
      </c>
      <c r="V22" s="3">
        <v>1</v>
      </c>
      <c r="W22" s="3" t="s">
        <v>71</v>
      </c>
      <c r="X22" s="36"/>
    </row>
    <row r="23" spans="1:24" s="4" customFormat="1" ht="20.25" customHeight="1">
      <c r="A23" s="3">
        <v>17</v>
      </c>
      <c r="B23" s="24" t="s">
        <v>50</v>
      </c>
      <c r="C23" s="3">
        <v>7</v>
      </c>
      <c r="D23" s="3">
        <v>4</v>
      </c>
      <c r="E23" s="2">
        <f t="shared" si="0"/>
        <v>57.142857142857146</v>
      </c>
      <c r="F23" s="3">
        <v>3.8</v>
      </c>
      <c r="G23" s="3">
        <v>3.8</v>
      </c>
      <c r="H23" s="3">
        <v>0</v>
      </c>
      <c r="I23" s="3">
        <v>2</v>
      </c>
      <c r="J23" s="3">
        <v>2</v>
      </c>
      <c r="K23" s="3">
        <v>0</v>
      </c>
      <c r="L23" s="1">
        <v>0</v>
      </c>
      <c r="M23" s="1">
        <v>50</v>
      </c>
      <c r="N23" s="1">
        <v>50</v>
      </c>
      <c r="O23" s="1">
        <v>0</v>
      </c>
      <c r="P23" s="23">
        <f t="shared" si="1"/>
        <v>100</v>
      </c>
      <c r="Q23" s="23">
        <f t="shared" si="2"/>
        <v>50</v>
      </c>
      <c r="R23" s="27">
        <v>100</v>
      </c>
      <c r="S23" s="27">
        <v>0</v>
      </c>
      <c r="T23" s="27">
        <v>0</v>
      </c>
      <c r="U23" s="3">
        <v>1</v>
      </c>
      <c r="V23" s="3">
        <v>1</v>
      </c>
      <c r="W23" s="31" t="s">
        <v>144</v>
      </c>
      <c r="X23" s="36"/>
    </row>
    <row r="24" spans="1:24" s="4" customFormat="1" ht="20.25" customHeight="1">
      <c r="A24" s="3">
        <v>18</v>
      </c>
      <c r="B24" s="24" t="s">
        <v>51</v>
      </c>
      <c r="C24" s="3">
        <v>8</v>
      </c>
      <c r="D24" s="3">
        <v>4</v>
      </c>
      <c r="E24" s="2">
        <f t="shared" si="0"/>
        <v>50</v>
      </c>
      <c r="F24" s="3">
        <v>4</v>
      </c>
      <c r="G24" s="3">
        <v>3.8</v>
      </c>
      <c r="H24" s="3">
        <v>0</v>
      </c>
      <c r="I24" s="3">
        <v>1</v>
      </c>
      <c r="J24" s="3">
        <v>3</v>
      </c>
      <c r="K24" s="3">
        <v>0</v>
      </c>
      <c r="L24" s="1">
        <v>0</v>
      </c>
      <c r="M24" s="1">
        <v>25</v>
      </c>
      <c r="N24" s="1">
        <v>75</v>
      </c>
      <c r="O24" s="1">
        <v>0</v>
      </c>
      <c r="P24" s="23">
        <f t="shared" si="1"/>
        <v>100</v>
      </c>
      <c r="Q24" s="23">
        <f t="shared" si="2"/>
        <v>75</v>
      </c>
      <c r="R24" s="27">
        <v>100</v>
      </c>
      <c r="S24" s="27">
        <v>0</v>
      </c>
      <c r="T24" s="27">
        <v>0</v>
      </c>
      <c r="U24" s="3">
        <v>1</v>
      </c>
      <c r="V24" s="3">
        <v>1</v>
      </c>
      <c r="W24" s="1" t="s">
        <v>83</v>
      </c>
      <c r="X24" s="36"/>
    </row>
    <row r="25" spans="1:24" s="4" customFormat="1" ht="20.25" customHeight="1">
      <c r="A25" s="3">
        <v>19</v>
      </c>
      <c r="B25" s="24" t="s">
        <v>52</v>
      </c>
      <c r="C25" s="3">
        <v>9</v>
      </c>
      <c r="D25" s="3">
        <v>4</v>
      </c>
      <c r="E25" s="2">
        <f t="shared" si="0"/>
        <v>44.44444444444444</v>
      </c>
      <c r="F25" s="3">
        <v>3.8</v>
      </c>
      <c r="G25" s="3">
        <v>3.8</v>
      </c>
      <c r="H25" s="3">
        <v>0</v>
      </c>
      <c r="I25" s="3">
        <v>1</v>
      </c>
      <c r="J25" s="3">
        <v>3</v>
      </c>
      <c r="K25" s="3">
        <v>0</v>
      </c>
      <c r="L25" s="1">
        <v>0</v>
      </c>
      <c r="M25" s="1">
        <v>25</v>
      </c>
      <c r="N25" s="1">
        <v>75</v>
      </c>
      <c r="O25" s="1">
        <v>0</v>
      </c>
      <c r="P25" s="23">
        <f t="shared" si="1"/>
        <v>100</v>
      </c>
      <c r="Q25" s="23">
        <f t="shared" si="2"/>
        <v>75</v>
      </c>
      <c r="R25" s="27">
        <v>100</v>
      </c>
      <c r="S25" s="27">
        <v>0</v>
      </c>
      <c r="T25" s="27">
        <v>0</v>
      </c>
      <c r="U25" s="3">
        <v>1</v>
      </c>
      <c r="V25" s="3">
        <v>0</v>
      </c>
      <c r="W25" s="32" t="s">
        <v>151</v>
      </c>
      <c r="X25" s="36"/>
    </row>
    <row r="26" spans="1:24" s="4" customFormat="1" ht="20.25" customHeight="1">
      <c r="A26" s="3">
        <v>20</v>
      </c>
      <c r="B26" s="24" t="s">
        <v>53</v>
      </c>
      <c r="C26" s="3">
        <v>8</v>
      </c>
      <c r="D26" s="3">
        <v>7</v>
      </c>
      <c r="E26" s="2">
        <f t="shared" si="0"/>
        <v>87.5</v>
      </c>
      <c r="F26" s="3">
        <v>4</v>
      </c>
      <c r="G26" s="3">
        <v>4.3</v>
      </c>
      <c r="H26" s="3">
        <v>0</v>
      </c>
      <c r="I26" s="3">
        <v>2</v>
      </c>
      <c r="J26" s="3">
        <v>5</v>
      </c>
      <c r="K26" s="3">
        <v>0</v>
      </c>
      <c r="L26" s="1">
        <v>0</v>
      </c>
      <c r="M26" s="1">
        <v>28.57</v>
      </c>
      <c r="N26" s="1">
        <v>71.43</v>
      </c>
      <c r="O26" s="1">
        <v>0</v>
      </c>
      <c r="P26" s="23">
        <f t="shared" si="1"/>
        <v>100</v>
      </c>
      <c r="Q26" s="23">
        <f t="shared" si="2"/>
        <v>71.43</v>
      </c>
      <c r="R26" s="27">
        <v>86</v>
      </c>
      <c r="S26" s="27">
        <v>14</v>
      </c>
      <c r="T26" s="27">
        <v>0</v>
      </c>
      <c r="U26" s="3">
        <v>1</v>
      </c>
      <c r="V26" s="3">
        <v>1</v>
      </c>
      <c r="W26" s="3" t="s">
        <v>82</v>
      </c>
      <c r="X26" s="37"/>
    </row>
    <row r="27" spans="1:24" s="4" customFormat="1" ht="20.25" customHeight="1">
      <c r="A27" s="3">
        <v>21</v>
      </c>
      <c r="B27" s="24" t="s">
        <v>54</v>
      </c>
      <c r="C27" s="3">
        <v>5</v>
      </c>
      <c r="D27" s="3">
        <v>4</v>
      </c>
      <c r="E27" s="2">
        <f t="shared" si="0"/>
        <v>80</v>
      </c>
      <c r="F27" s="3">
        <v>3.8</v>
      </c>
      <c r="G27" s="3">
        <v>3.5</v>
      </c>
      <c r="H27" s="3">
        <v>0</v>
      </c>
      <c r="I27" s="3">
        <v>2</v>
      </c>
      <c r="J27" s="3">
        <v>2</v>
      </c>
      <c r="K27" s="3">
        <v>0</v>
      </c>
      <c r="L27" s="1">
        <v>0</v>
      </c>
      <c r="M27" s="1">
        <v>50</v>
      </c>
      <c r="N27" s="1">
        <v>50</v>
      </c>
      <c r="O27" s="1">
        <v>0</v>
      </c>
      <c r="P27" s="23">
        <f t="shared" si="1"/>
        <v>100</v>
      </c>
      <c r="Q27" s="23">
        <f t="shared" si="2"/>
        <v>50</v>
      </c>
      <c r="R27" s="27">
        <v>75</v>
      </c>
      <c r="S27" s="27">
        <v>25</v>
      </c>
      <c r="T27" s="27">
        <v>0</v>
      </c>
      <c r="U27" s="3">
        <v>1</v>
      </c>
      <c r="V27" s="3">
        <v>1</v>
      </c>
      <c r="W27" s="32" t="s">
        <v>121</v>
      </c>
      <c r="X27" s="15"/>
    </row>
    <row r="28" spans="1:24" s="4" customFormat="1" ht="20.25" customHeight="1">
      <c r="A28" s="3">
        <v>22</v>
      </c>
      <c r="B28" s="24" t="s">
        <v>55</v>
      </c>
      <c r="C28" s="3">
        <v>10</v>
      </c>
      <c r="D28" s="3">
        <v>16</v>
      </c>
      <c r="E28" s="2">
        <f t="shared" si="0"/>
        <v>160</v>
      </c>
      <c r="F28" s="3">
        <v>3.3</v>
      </c>
      <c r="G28" s="3">
        <v>3.3</v>
      </c>
      <c r="H28" s="3">
        <v>0</v>
      </c>
      <c r="I28" s="3">
        <v>11</v>
      </c>
      <c r="J28" s="3">
        <v>5</v>
      </c>
      <c r="K28" s="3">
        <v>0</v>
      </c>
      <c r="L28" s="1">
        <v>0</v>
      </c>
      <c r="M28" s="1">
        <v>68.75</v>
      </c>
      <c r="N28" s="1">
        <v>31.25</v>
      </c>
      <c r="O28" s="1">
        <v>0</v>
      </c>
      <c r="P28" s="23">
        <f t="shared" si="1"/>
        <v>100</v>
      </c>
      <c r="Q28" s="23">
        <f t="shared" si="2"/>
        <v>31.25</v>
      </c>
      <c r="R28" s="27">
        <v>50</v>
      </c>
      <c r="S28" s="27">
        <v>44</v>
      </c>
      <c r="T28" s="27">
        <v>6</v>
      </c>
      <c r="U28" s="3">
        <v>1</v>
      </c>
      <c r="V28" s="3">
        <v>1</v>
      </c>
      <c r="W28" s="3"/>
      <c r="X28" s="15"/>
    </row>
    <row r="29" spans="1:24" s="4" customFormat="1" ht="20.25" customHeight="1">
      <c r="A29" s="3">
        <v>23</v>
      </c>
      <c r="B29" s="24" t="s">
        <v>56</v>
      </c>
      <c r="C29" s="3">
        <v>11</v>
      </c>
      <c r="D29" s="3">
        <v>6</v>
      </c>
      <c r="E29" s="2">
        <f t="shared" si="0"/>
        <v>54.54545454545455</v>
      </c>
      <c r="F29" s="3">
        <v>4</v>
      </c>
      <c r="G29" s="3">
        <v>4</v>
      </c>
      <c r="H29" s="3">
        <v>0</v>
      </c>
      <c r="I29" s="3">
        <v>0</v>
      </c>
      <c r="J29" s="3">
        <v>5</v>
      </c>
      <c r="K29" s="3">
        <v>1</v>
      </c>
      <c r="L29" s="1">
        <v>0</v>
      </c>
      <c r="M29" s="1">
        <v>0</v>
      </c>
      <c r="N29" s="1">
        <v>83.33</v>
      </c>
      <c r="O29" s="1">
        <v>16.67</v>
      </c>
      <c r="P29" s="23">
        <f t="shared" si="1"/>
        <v>100</v>
      </c>
      <c r="Q29" s="23">
        <f t="shared" si="2"/>
        <v>100</v>
      </c>
      <c r="R29" s="27">
        <v>83</v>
      </c>
      <c r="S29" s="27">
        <v>0</v>
      </c>
      <c r="T29" s="27">
        <v>17</v>
      </c>
      <c r="U29" s="3">
        <v>1</v>
      </c>
      <c r="V29" s="3">
        <v>1</v>
      </c>
      <c r="W29" s="3" t="s">
        <v>74</v>
      </c>
      <c r="X29" s="15" t="s">
        <v>75</v>
      </c>
    </row>
    <row r="30" spans="1:24" s="4" customFormat="1" ht="20.25" customHeight="1">
      <c r="A30" s="3">
        <v>24</v>
      </c>
      <c r="B30" s="24" t="s">
        <v>57</v>
      </c>
      <c r="C30" s="3">
        <v>8</v>
      </c>
      <c r="D30" s="3">
        <v>11</v>
      </c>
      <c r="E30" s="2">
        <f t="shared" si="0"/>
        <v>137.5</v>
      </c>
      <c r="F30" s="3">
        <v>4</v>
      </c>
      <c r="G30" s="3">
        <v>3.7</v>
      </c>
      <c r="H30" s="3">
        <v>0</v>
      </c>
      <c r="I30" s="3">
        <v>4</v>
      </c>
      <c r="J30" s="3">
        <v>6</v>
      </c>
      <c r="K30" s="3">
        <v>1</v>
      </c>
      <c r="L30" s="1">
        <v>0</v>
      </c>
      <c r="M30" s="1">
        <v>36.36</v>
      </c>
      <c r="N30" s="1">
        <v>54.55</v>
      </c>
      <c r="O30" s="1">
        <v>9.09</v>
      </c>
      <c r="P30" s="23">
        <f t="shared" si="1"/>
        <v>100</v>
      </c>
      <c r="Q30" s="23">
        <f t="shared" si="2"/>
        <v>63.64</v>
      </c>
      <c r="R30" s="27">
        <v>100</v>
      </c>
      <c r="S30" s="27">
        <v>0</v>
      </c>
      <c r="T30" s="27">
        <v>0</v>
      </c>
      <c r="U30" s="3">
        <v>1</v>
      </c>
      <c r="V30" s="3">
        <v>1</v>
      </c>
      <c r="W30" s="3"/>
      <c r="X30" s="15"/>
    </row>
    <row r="31" spans="1:24" s="4" customFormat="1" ht="20.25" customHeight="1">
      <c r="A31" s="3">
        <v>25</v>
      </c>
      <c r="B31" s="24" t="s">
        <v>58</v>
      </c>
      <c r="C31" s="3">
        <v>8</v>
      </c>
      <c r="D31" s="3">
        <v>4</v>
      </c>
      <c r="E31" s="2">
        <f t="shared" si="0"/>
        <v>50</v>
      </c>
      <c r="F31" s="3">
        <v>4</v>
      </c>
      <c r="G31" s="3">
        <v>3.8</v>
      </c>
      <c r="H31" s="3">
        <v>0</v>
      </c>
      <c r="I31" s="3">
        <v>1</v>
      </c>
      <c r="J31" s="3">
        <v>3</v>
      </c>
      <c r="K31" s="3">
        <v>0</v>
      </c>
      <c r="L31" s="1">
        <v>0</v>
      </c>
      <c r="M31" s="1">
        <v>25</v>
      </c>
      <c r="N31" s="1">
        <v>75</v>
      </c>
      <c r="O31" s="1">
        <v>0</v>
      </c>
      <c r="P31" s="23">
        <f t="shared" si="1"/>
        <v>100</v>
      </c>
      <c r="Q31" s="23">
        <f t="shared" si="2"/>
        <v>75</v>
      </c>
      <c r="R31" s="27">
        <v>75</v>
      </c>
      <c r="S31" s="27">
        <v>25</v>
      </c>
      <c r="T31" s="27">
        <v>0</v>
      </c>
      <c r="U31" s="3">
        <v>1</v>
      </c>
      <c r="V31" s="3">
        <v>1</v>
      </c>
      <c r="W31" s="3" t="s">
        <v>72</v>
      </c>
      <c r="X31" s="15"/>
    </row>
    <row r="32" spans="1:24" s="4" customFormat="1" ht="20.25" customHeight="1">
      <c r="A32" s="3">
        <v>26</v>
      </c>
      <c r="B32" s="24" t="s">
        <v>59</v>
      </c>
      <c r="C32" s="3">
        <v>7</v>
      </c>
      <c r="D32" s="3">
        <v>7</v>
      </c>
      <c r="E32" s="2">
        <f t="shared" si="0"/>
        <v>100</v>
      </c>
      <c r="F32" s="3">
        <v>3.8</v>
      </c>
      <c r="G32" s="3">
        <v>3.9</v>
      </c>
      <c r="H32" s="3">
        <v>0</v>
      </c>
      <c r="I32" s="3">
        <v>1</v>
      </c>
      <c r="J32" s="3">
        <v>6</v>
      </c>
      <c r="K32" s="3">
        <v>0</v>
      </c>
      <c r="L32" s="1">
        <v>0</v>
      </c>
      <c r="M32" s="1">
        <v>14.29</v>
      </c>
      <c r="N32" s="1">
        <v>85.71</v>
      </c>
      <c r="O32" s="1">
        <v>0</v>
      </c>
      <c r="P32" s="23">
        <f t="shared" si="1"/>
        <v>100</v>
      </c>
      <c r="Q32" s="23">
        <f t="shared" si="2"/>
        <v>85.71</v>
      </c>
      <c r="R32" s="27">
        <v>100</v>
      </c>
      <c r="S32" s="27">
        <v>0</v>
      </c>
      <c r="T32" s="27">
        <v>0</v>
      </c>
      <c r="U32" s="3">
        <v>1</v>
      </c>
      <c r="V32" s="3">
        <v>1</v>
      </c>
      <c r="W32" s="31" t="s">
        <v>138</v>
      </c>
      <c r="X32" s="15"/>
    </row>
    <row r="33" spans="1:24" s="4" customFormat="1" ht="20.25" customHeight="1">
      <c r="A33" s="3">
        <v>27</v>
      </c>
      <c r="B33" s="24" t="s">
        <v>60</v>
      </c>
      <c r="C33" s="3">
        <v>12</v>
      </c>
      <c r="D33" s="3">
        <v>9</v>
      </c>
      <c r="E33" s="2">
        <f t="shared" si="0"/>
        <v>75</v>
      </c>
      <c r="F33" s="3">
        <v>3.55</v>
      </c>
      <c r="G33" s="3">
        <v>3.4</v>
      </c>
      <c r="H33" s="3">
        <v>0</v>
      </c>
      <c r="I33" s="3">
        <v>5</v>
      </c>
      <c r="J33" s="3">
        <v>4</v>
      </c>
      <c r="K33" s="3">
        <v>0</v>
      </c>
      <c r="L33" s="1">
        <v>0</v>
      </c>
      <c r="M33" s="1">
        <v>55.56</v>
      </c>
      <c r="N33" s="1">
        <v>44.44</v>
      </c>
      <c r="O33" s="1">
        <v>0</v>
      </c>
      <c r="P33" s="23">
        <f t="shared" si="1"/>
        <v>100</v>
      </c>
      <c r="Q33" s="23">
        <f t="shared" si="2"/>
        <v>44.44</v>
      </c>
      <c r="R33" s="27">
        <v>89</v>
      </c>
      <c r="S33" s="27">
        <v>11</v>
      </c>
      <c r="T33" s="27">
        <v>0</v>
      </c>
      <c r="U33" s="3">
        <v>1</v>
      </c>
      <c r="V33" s="3">
        <v>1</v>
      </c>
      <c r="W33" s="3" t="s">
        <v>89</v>
      </c>
      <c r="X33" s="15" t="s">
        <v>90</v>
      </c>
    </row>
    <row r="34" spans="1:24" s="4" customFormat="1" ht="20.25" customHeight="1">
      <c r="A34" s="3">
        <v>28</v>
      </c>
      <c r="B34" s="24" t="s">
        <v>61</v>
      </c>
      <c r="C34" s="3">
        <v>29</v>
      </c>
      <c r="D34" s="3">
        <v>24</v>
      </c>
      <c r="E34" s="2">
        <f t="shared" si="0"/>
        <v>82.75862068965517</v>
      </c>
      <c r="F34" s="3">
        <v>3.6</v>
      </c>
      <c r="G34" s="3">
        <v>3.7</v>
      </c>
      <c r="H34" s="3">
        <v>1</v>
      </c>
      <c r="I34" s="3">
        <v>5</v>
      </c>
      <c r="J34" s="3">
        <v>18</v>
      </c>
      <c r="K34" s="3">
        <v>0</v>
      </c>
      <c r="L34" s="1">
        <v>4.17</v>
      </c>
      <c r="M34" s="1">
        <v>20.83</v>
      </c>
      <c r="N34" s="1">
        <v>75</v>
      </c>
      <c r="O34" s="1">
        <v>0</v>
      </c>
      <c r="P34" s="23">
        <f t="shared" si="1"/>
        <v>95.83</v>
      </c>
      <c r="Q34" s="23">
        <f t="shared" si="2"/>
        <v>75</v>
      </c>
      <c r="R34" s="27">
        <v>63</v>
      </c>
      <c r="S34" s="27">
        <v>8</v>
      </c>
      <c r="T34" s="27">
        <v>29</v>
      </c>
      <c r="U34" s="3">
        <v>1</v>
      </c>
      <c r="V34" s="3">
        <v>1</v>
      </c>
      <c r="W34" s="32" t="s">
        <v>141</v>
      </c>
      <c r="X34" s="15"/>
    </row>
    <row r="35" spans="1:24" s="4" customFormat="1" ht="20.25" customHeight="1">
      <c r="A35" s="3">
        <v>29</v>
      </c>
      <c r="B35" s="24" t="s">
        <v>62</v>
      </c>
      <c r="C35" s="3">
        <v>7</v>
      </c>
      <c r="D35" s="3">
        <v>7</v>
      </c>
      <c r="E35" s="2">
        <f t="shared" si="0"/>
        <v>100</v>
      </c>
      <c r="F35" s="3">
        <v>3</v>
      </c>
      <c r="G35" s="3">
        <v>3.4</v>
      </c>
      <c r="H35" s="3">
        <v>0</v>
      </c>
      <c r="I35" s="3">
        <v>4</v>
      </c>
      <c r="J35" s="3">
        <v>3</v>
      </c>
      <c r="K35" s="3">
        <v>0</v>
      </c>
      <c r="L35" s="1">
        <v>0</v>
      </c>
      <c r="M35" s="1">
        <v>57.14</v>
      </c>
      <c r="N35" s="1">
        <v>42.86</v>
      </c>
      <c r="O35" s="1">
        <v>0</v>
      </c>
      <c r="P35" s="23">
        <f t="shared" si="1"/>
        <v>100</v>
      </c>
      <c r="Q35" s="23">
        <f t="shared" si="2"/>
        <v>42.86</v>
      </c>
      <c r="R35" s="27">
        <v>86</v>
      </c>
      <c r="S35" s="27">
        <v>0</v>
      </c>
      <c r="T35" s="27">
        <v>14</v>
      </c>
      <c r="U35" s="3">
        <v>1</v>
      </c>
      <c r="V35" s="3">
        <v>1</v>
      </c>
      <c r="W35" s="3" t="s">
        <v>79</v>
      </c>
      <c r="X35" s="15"/>
    </row>
    <row r="36" spans="1:24" s="4" customFormat="1" ht="20.25" customHeight="1">
      <c r="A36" s="3">
        <v>30</v>
      </c>
      <c r="B36" s="24" t="s">
        <v>63</v>
      </c>
      <c r="C36" s="3">
        <v>2</v>
      </c>
      <c r="D36" s="3">
        <v>2</v>
      </c>
      <c r="E36" s="2">
        <f t="shared" si="0"/>
        <v>100</v>
      </c>
      <c r="F36" s="3">
        <v>3.5</v>
      </c>
      <c r="G36" s="3">
        <v>3.5</v>
      </c>
      <c r="H36" s="3">
        <v>0</v>
      </c>
      <c r="I36" s="3">
        <v>1</v>
      </c>
      <c r="J36" s="3">
        <v>1</v>
      </c>
      <c r="K36" s="3">
        <v>0</v>
      </c>
      <c r="L36" s="1">
        <v>0</v>
      </c>
      <c r="M36" s="1">
        <v>50</v>
      </c>
      <c r="N36" s="1">
        <v>50</v>
      </c>
      <c r="O36" s="1">
        <v>0</v>
      </c>
      <c r="P36" s="23">
        <f t="shared" si="1"/>
        <v>100</v>
      </c>
      <c r="Q36" s="23">
        <f t="shared" si="2"/>
        <v>50</v>
      </c>
      <c r="R36" s="27">
        <v>100</v>
      </c>
      <c r="S36" s="27">
        <v>0</v>
      </c>
      <c r="T36" s="27">
        <v>0</v>
      </c>
      <c r="U36" s="3">
        <v>1</v>
      </c>
      <c r="V36" s="3">
        <v>1</v>
      </c>
      <c r="W36" s="3" t="s">
        <v>105</v>
      </c>
      <c r="X36" s="15"/>
    </row>
    <row r="37" spans="1:24" s="4" customFormat="1" ht="20.25" customHeight="1">
      <c r="A37" s="3">
        <v>31</v>
      </c>
      <c r="B37" s="24" t="s">
        <v>64</v>
      </c>
      <c r="C37" s="3">
        <v>4</v>
      </c>
      <c r="D37" s="3">
        <v>4</v>
      </c>
      <c r="E37" s="2">
        <f t="shared" si="0"/>
        <v>100</v>
      </c>
      <c r="F37" s="3">
        <v>3.5</v>
      </c>
      <c r="G37" s="3">
        <v>3.8</v>
      </c>
      <c r="H37" s="3">
        <v>0</v>
      </c>
      <c r="I37" s="3">
        <v>1</v>
      </c>
      <c r="J37" s="3">
        <v>3</v>
      </c>
      <c r="K37" s="3">
        <v>0</v>
      </c>
      <c r="L37" s="1">
        <v>0</v>
      </c>
      <c r="M37" s="1">
        <v>25</v>
      </c>
      <c r="N37" s="1">
        <v>75</v>
      </c>
      <c r="O37" s="1">
        <v>0</v>
      </c>
      <c r="P37" s="23">
        <f t="shared" si="1"/>
        <v>100</v>
      </c>
      <c r="Q37" s="23">
        <f t="shared" si="2"/>
        <v>75</v>
      </c>
      <c r="R37" s="27">
        <v>100</v>
      </c>
      <c r="S37" s="27">
        <v>0</v>
      </c>
      <c r="T37" s="27">
        <v>0</v>
      </c>
      <c r="U37" s="3">
        <v>1</v>
      </c>
      <c r="V37" s="3">
        <v>1</v>
      </c>
      <c r="W37" s="3"/>
      <c r="X37" s="15"/>
    </row>
    <row r="38" spans="1:24" s="4" customFormat="1" ht="20.25" customHeight="1">
      <c r="A38" s="3">
        <v>32</v>
      </c>
      <c r="B38" s="24" t="s">
        <v>65</v>
      </c>
      <c r="C38" s="3">
        <v>12</v>
      </c>
      <c r="D38" s="3">
        <v>3</v>
      </c>
      <c r="E38" s="2">
        <f t="shared" si="0"/>
        <v>25</v>
      </c>
      <c r="F38" s="3">
        <v>4</v>
      </c>
      <c r="G38" s="3">
        <v>3.7</v>
      </c>
      <c r="H38" s="3">
        <v>0</v>
      </c>
      <c r="I38" s="3">
        <v>1</v>
      </c>
      <c r="J38" s="3">
        <v>2</v>
      </c>
      <c r="K38" s="3">
        <v>0</v>
      </c>
      <c r="L38" s="1">
        <v>0</v>
      </c>
      <c r="M38" s="1">
        <v>33.33</v>
      </c>
      <c r="N38" s="1">
        <v>66.67</v>
      </c>
      <c r="O38" s="1">
        <v>0</v>
      </c>
      <c r="P38" s="23">
        <f t="shared" si="1"/>
        <v>100</v>
      </c>
      <c r="Q38" s="23">
        <f t="shared" si="2"/>
        <v>66.67</v>
      </c>
      <c r="R38" s="27">
        <v>100</v>
      </c>
      <c r="S38" s="27">
        <v>0</v>
      </c>
      <c r="T38" s="27">
        <v>0</v>
      </c>
      <c r="U38" s="3">
        <v>1</v>
      </c>
      <c r="V38" s="3">
        <v>1</v>
      </c>
      <c r="W38" s="3" t="s">
        <v>131</v>
      </c>
      <c r="X38" s="15" t="s">
        <v>130</v>
      </c>
    </row>
    <row r="39" spans="1:24" s="4" customFormat="1" ht="20.25" customHeight="1">
      <c r="A39" s="3">
        <v>33</v>
      </c>
      <c r="B39" s="24" t="s">
        <v>66</v>
      </c>
      <c r="C39" s="3">
        <v>5</v>
      </c>
      <c r="D39" s="3">
        <v>4</v>
      </c>
      <c r="E39" s="2">
        <f t="shared" si="0"/>
        <v>80</v>
      </c>
      <c r="F39" s="3">
        <v>3.25</v>
      </c>
      <c r="G39" s="3">
        <v>3</v>
      </c>
      <c r="H39" s="3">
        <v>0</v>
      </c>
      <c r="I39" s="3">
        <v>4</v>
      </c>
      <c r="J39" s="3">
        <v>0</v>
      </c>
      <c r="K39" s="3">
        <v>0</v>
      </c>
      <c r="L39" s="1">
        <v>0</v>
      </c>
      <c r="M39" s="1">
        <v>100</v>
      </c>
      <c r="N39" s="1">
        <v>0</v>
      </c>
      <c r="O39" s="1">
        <v>0</v>
      </c>
      <c r="P39" s="23">
        <f t="shared" si="1"/>
        <v>100</v>
      </c>
      <c r="Q39" s="23">
        <f t="shared" si="2"/>
        <v>0</v>
      </c>
      <c r="R39" s="27">
        <v>75</v>
      </c>
      <c r="S39" s="27">
        <v>25</v>
      </c>
      <c r="T39" s="27">
        <v>0</v>
      </c>
      <c r="U39" s="3">
        <v>1</v>
      </c>
      <c r="V39" s="3">
        <v>1</v>
      </c>
      <c r="W39" s="32" t="s">
        <v>111</v>
      </c>
      <c r="X39" s="15" t="s">
        <v>112</v>
      </c>
    </row>
    <row r="40" spans="1:24" s="4" customFormat="1" ht="20.25" customHeight="1">
      <c r="A40" s="3">
        <v>34</v>
      </c>
      <c r="B40" s="3"/>
      <c r="C40" s="3"/>
      <c r="D40" s="3"/>
      <c r="E40" s="2" t="e">
        <f t="shared" si="0"/>
        <v>#DIV/0!</v>
      </c>
      <c r="F40" s="3"/>
      <c r="G40" s="3"/>
      <c r="H40" s="3"/>
      <c r="I40" s="3"/>
      <c r="J40" s="3"/>
      <c r="K40" s="3"/>
      <c r="L40" s="1"/>
      <c r="M40" s="1"/>
      <c r="N40" s="1"/>
      <c r="O40" s="1"/>
      <c r="P40" s="23"/>
      <c r="Q40" s="23"/>
      <c r="R40" s="3"/>
      <c r="S40" s="3"/>
      <c r="T40" s="3"/>
      <c r="U40" s="3"/>
      <c r="V40" s="3"/>
      <c r="W40" s="3"/>
      <c r="X40" s="15"/>
    </row>
    <row r="41" spans="1:24" s="4" customFormat="1" ht="20.25" customHeight="1">
      <c r="A41" s="3">
        <v>35</v>
      </c>
      <c r="B41" s="3"/>
      <c r="C41" s="3"/>
      <c r="D41" s="3"/>
      <c r="E41" s="2" t="e">
        <f t="shared" si="0"/>
        <v>#DIV/0!</v>
      </c>
      <c r="F41" s="3"/>
      <c r="G41" s="3"/>
      <c r="H41" s="3"/>
      <c r="I41" s="3"/>
      <c r="J41" s="3"/>
      <c r="K41" s="3"/>
      <c r="L41" s="1"/>
      <c r="M41" s="1"/>
      <c r="N41" s="1"/>
      <c r="O41" s="1"/>
      <c r="P41" s="23"/>
      <c r="Q41" s="23"/>
      <c r="R41" s="3"/>
      <c r="S41" s="3"/>
      <c r="T41" s="3"/>
      <c r="U41" s="3"/>
      <c r="V41" s="3"/>
      <c r="W41" s="3"/>
      <c r="X41" s="15"/>
    </row>
    <row r="42" spans="1:24" s="4" customFormat="1" ht="20.25" customHeight="1">
      <c r="A42" s="3">
        <v>36</v>
      </c>
      <c r="B42" s="3"/>
      <c r="C42" s="3"/>
      <c r="D42" s="3"/>
      <c r="E42" s="2" t="e">
        <f t="shared" si="0"/>
        <v>#DIV/0!</v>
      </c>
      <c r="F42" s="3"/>
      <c r="G42" s="3"/>
      <c r="H42" s="3"/>
      <c r="I42" s="3"/>
      <c r="J42" s="3"/>
      <c r="K42" s="3"/>
      <c r="L42" s="1"/>
      <c r="M42" s="1"/>
      <c r="N42" s="1"/>
      <c r="O42" s="1"/>
      <c r="P42" s="23"/>
      <c r="Q42" s="23"/>
      <c r="R42" s="3"/>
      <c r="S42" s="3"/>
      <c r="T42" s="3"/>
      <c r="U42" s="3"/>
      <c r="V42" s="3"/>
      <c r="W42" s="3"/>
      <c r="X42" s="15"/>
    </row>
    <row r="43" spans="1:24" s="4" customFormat="1" ht="20.25" customHeight="1">
      <c r="A43" s="3">
        <v>37</v>
      </c>
      <c r="B43" s="3"/>
      <c r="C43" s="3"/>
      <c r="D43" s="3"/>
      <c r="E43" s="2" t="e">
        <f t="shared" si="0"/>
        <v>#DIV/0!</v>
      </c>
      <c r="F43" s="3"/>
      <c r="G43" s="3"/>
      <c r="H43" s="3"/>
      <c r="I43" s="3"/>
      <c r="J43" s="3"/>
      <c r="K43" s="3"/>
      <c r="L43" s="1"/>
      <c r="M43" s="1"/>
      <c r="N43" s="1"/>
      <c r="O43" s="1"/>
      <c r="P43" s="23"/>
      <c r="Q43" s="23"/>
      <c r="R43" s="3"/>
      <c r="S43" s="3"/>
      <c r="T43" s="3"/>
      <c r="U43" s="3"/>
      <c r="V43" s="3"/>
      <c r="W43" s="3"/>
      <c r="X43" s="15"/>
    </row>
    <row r="44" spans="1:24" s="4" customFormat="1" ht="20.25" customHeight="1">
      <c r="A44" s="3">
        <v>38</v>
      </c>
      <c r="B44" s="3"/>
      <c r="C44" s="3"/>
      <c r="D44" s="3"/>
      <c r="E44" s="2" t="e">
        <f t="shared" si="0"/>
        <v>#DIV/0!</v>
      </c>
      <c r="F44" s="3"/>
      <c r="G44" s="3"/>
      <c r="H44" s="3"/>
      <c r="I44" s="3"/>
      <c r="J44" s="3"/>
      <c r="K44" s="3"/>
      <c r="L44" s="1"/>
      <c r="M44" s="1"/>
      <c r="N44" s="1"/>
      <c r="O44" s="1"/>
      <c r="P44" s="23"/>
      <c r="Q44" s="23"/>
      <c r="R44" s="3"/>
      <c r="S44" s="3"/>
      <c r="T44" s="3"/>
      <c r="U44" s="3"/>
      <c r="V44" s="3"/>
      <c r="W44" s="3"/>
      <c r="X44" s="15"/>
    </row>
    <row r="45" spans="1:24" s="4" customFormat="1" ht="20.25" customHeight="1">
      <c r="A45" s="3">
        <v>39</v>
      </c>
      <c r="B45" s="3"/>
      <c r="C45" s="3"/>
      <c r="D45" s="3"/>
      <c r="E45" s="2" t="e">
        <f t="shared" si="0"/>
        <v>#DIV/0!</v>
      </c>
      <c r="F45" s="3"/>
      <c r="G45" s="3"/>
      <c r="H45" s="3"/>
      <c r="I45" s="3"/>
      <c r="J45" s="3"/>
      <c r="K45" s="3"/>
      <c r="L45" s="1"/>
      <c r="M45" s="1"/>
      <c r="N45" s="1"/>
      <c r="O45" s="1"/>
      <c r="P45" s="23"/>
      <c r="Q45" s="23"/>
      <c r="R45" s="3"/>
      <c r="S45" s="3"/>
      <c r="T45" s="3"/>
      <c r="U45" s="3"/>
      <c r="V45" s="3"/>
      <c r="W45" s="3"/>
      <c r="X45" s="15"/>
    </row>
    <row r="46" spans="1:24" s="4" customFormat="1" ht="20.25" customHeight="1">
      <c r="A46" s="3">
        <v>40</v>
      </c>
      <c r="B46" s="3"/>
      <c r="C46" s="3"/>
      <c r="D46" s="3"/>
      <c r="E46" s="2" t="e">
        <f t="shared" si="0"/>
        <v>#DIV/0!</v>
      </c>
      <c r="F46" s="3"/>
      <c r="G46" s="3"/>
      <c r="H46" s="3"/>
      <c r="I46" s="3"/>
      <c r="J46" s="3"/>
      <c r="K46" s="3"/>
      <c r="L46" s="1"/>
      <c r="M46" s="1"/>
      <c r="N46" s="1"/>
      <c r="O46" s="1"/>
      <c r="P46" s="23"/>
      <c r="Q46" s="23"/>
      <c r="R46" s="3"/>
      <c r="S46" s="3"/>
      <c r="T46" s="3"/>
      <c r="U46" s="3"/>
      <c r="V46" s="3"/>
      <c r="W46" s="3"/>
      <c r="X46" s="15"/>
    </row>
    <row r="47" spans="1:24" s="4" customFormat="1" ht="20.25" customHeight="1">
      <c r="A47" s="3">
        <v>41</v>
      </c>
      <c r="B47" s="3"/>
      <c r="C47" s="3"/>
      <c r="D47" s="3"/>
      <c r="E47" s="2" t="e">
        <f t="shared" si="0"/>
        <v>#DIV/0!</v>
      </c>
      <c r="F47" s="3"/>
      <c r="G47" s="3"/>
      <c r="H47" s="3"/>
      <c r="I47" s="3"/>
      <c r="J47" s="3"/>
      <c r="K47" s="3"/>
      <c r="L47" s="1"/>
      <c r="M47" s="1"/>
      <c r="N47" s="1"/>
      <c r="O47" s="1"/>
      <c r="P47" s="23"/>
      <c r="Q47" s="23"/>
      <c r="R47" s="3"/>
      <c r="S47" s="3"/>
      <c r="T47" s="3"/>
      <c r="U47" s="3"/>
      <c r="V47" s="3"/>
      <c r="W47" s="3"/>
      <c r="X47" s="15"/>
    </row>
    <row r="48" spans="1:24" s="4" customFormat="1" ht="20.25" customHeight="1">
      <c r="A48" s="3">
        <v>42</v>
      </c>
      <c r="B48" s="3"/>
      <c r="C48" s="3"/>
      <c r="D48" s="3"/>
      <c r="E48" s="2" t="e">
        <f t="shared" si="0"/>
        <v>#DIV/0!</v>
      </c>
      <c r="F48" s="3"/>
      <c r="G48" s="3"/>
      <c r="H48" s="3"/>
      <c r="I48" s="3"/>
      <c r="J48" s="3"/>
      <c r="K48" s="3"/>
      <c r="L48" s="1"/>
      <c r="M48" s="1"/>
      <c r="N48" s="1"/>
      <c r="O48" s="1"/>
      <c r="P48" s="23"/>
      <c r="Q48" s="23"/>
      <c r="R48" s="3"/>
      <c r="S48" s="3"/>
      <c r="T48" s="3"/>
      <c r="U48" s="3"/>
      <c r="V48" s="3"/>
      <c r="W48" s="3"/>
      <c r="X48" s="15"/>
    </row>
    <row r="49" spans="1:24" s="4" customFormat="1" ht="20.25" customHeight="1">
      <c r="A49" s="3">
        <v>43</v>
      </c>
      <c r="B49" s="3"/>
      <c r="C49" s="3"/>
      <c r="D49" s="3"/>
      <c r="E49" s="2" t="e">
        <f t="shared" si="0"/>
        <v>#DIV/0!</v>
      </c>
      <c r="F49" s="3"/>
      <c r="G49" s="3"/>
      <c r="H49" s="3"/>
      <c r="I49" s="3"/>
      <c r="J49" s="3"/>
      <c r="K49" s="3"/>
      <c r="L49" s="1"/>
      <c r="M49" s="1"/>
      <c r="N49" s="1"/>
      <c r="O49" s="1"/>
      <c r="P49" s="23"/>
      <c r="Q49" s="23"/>
      <c r="R49" s="3"/>
      <c r="S49" s="3"/>
      <c r="T49" s="3"/>
      <c r="U49" s="3"/>
      <c r="V49" s="3"/>
      <c r="W49" s="3"/>
      <c r="X49" s="15"/>
    </row>
    <row r="50" spans="1:24" s="4" customFormat="1" ht="20.25" customHeight="1">
      <c r="A50" s="3">
        <v>44</v>
      </c>
      <c r="B50" s="3"/>
      <c r="C50" s="3"/>
      <c r="D50" s="3"/>
      <c r="E50" s="2" t="e">
        <f t="shared" si="0"/>
        <v>#DIV/0!</v>
      </c>
      <c r="F50" s="3"/>
      <c r="G50" s="3"/>
      <c r="H50" s="3"/>
      <c r="I50" s="3"/>
      <c r="J50" s="3"/>
      <c r="K50" s="3"/>
      <c r="L50" s="1"/>
      <c r="M50" s="1"/>
      <c r="N50" s="1"/>
      <c r="O50" s="1"/>
      <c r="P50" s="23"/>
      <c r="Q50" s="23"/>
      <c r="R50" s="3"/>
      <c r="S50" s="3"/>
      <c r="T50" s="3"/>
      <c r="U50" s="3"/>
      <c r="V50" s="3"/>
      <c r="W50" s="3"/>
      <c r="X50" s="15"/>
    </row>
    <row r="51" spans="1:24" s="4" customFormat="1" ht="20.25" customHeight="1">
      <c r="A51" s="3">
        <v>45</v>
      </c>
      <c r="B51" s="3"/>
      <c r="C51" s="3"/>
      <c r="D51" s="3"/>
      <c r="E51" s="2" t="e">
        <f t="shared" si="0"/>
        <v>#DIV/0!</v>
      </c>
      <c r="F51" s="3"/>
      <c r="G51" s="3"/>
      <c r="H51" s="3"/>
      <c r="I51" s="3"/>
      <c r="J51" s="3"/>
      <c r="K51" s="3"/>
      <c r="L51" s="1"/>
      <c r="M51" s="1"/>
      <c r="N51" s="1"/>
      <c r="O51" s="1"/>
      <c r="P51" s="23"/>
      <c r="Q51" s="23"/>
      <c r="R51" s="3"/>
      <c r="S51" s="3"/>
      <c r="T51" s="3"/>
      <c r="U51" s="3"/>
      <c r="V51" s="3"/>
      <c r="W51" s="3"/>
      <c r="X51" s="15"/>
    </row>
    <row r="52" spans="1:24" s="9" customFormat="1" ht="18">
      <c r="A52" s="55" t="s">
        <v>4</v>
      </c>
      <c r="B52" s="55"/>
      <c r="C52" s="19">
        <f>SUM(C7:C51)</f>
        <v>1080</v>
      </c>
      <c r="D52" s="19">
        <f>SUM(D7:D51)</f>
        <v>857</v>
      </c>
      <c r="E52" s="2">
        <f t="shared" si="0"/>
        <v>79.35185185185185</v>
      </c>
      <c r="F52" s="8">
        <f>AVERAGE(F7:F51)</f>
        <v>3.7772727272727264</v>
      </c>
      <c r="G52" s="8">
        <f>AVERAGE(G7:G51)</f>
        <v>3.757575757575758</v>
      </c>
      <c r="H52" s="8">
        <f>SUM(H7:H51)</f>
        <v>19</v>
      </c>
      <c r="I52" s="8">
        <f>SUM(I7:I51)</f>
        <v>263</v>
      </c>
      <c r="J52" s="8">
        <f>SUM(J7:J51)</f>
        <v>480</v>
      </c>
      <c r="K52" s="8">
        <f>SUM(K7:K51)</f>
        <v>95</v>
      </c>
      <c r="L52" s="23">
        <f>H52/D52*100</f>
        <v>2.2170361726954493</v>
      </c>
      <c r="M52" s="23">
        <f>I52/D52*100</f>
        <v>30.688448074679116</v>
      </c>
      <c r="N52" s="23">
        <f>J52/D52*100</f>
        <v>56.009334889148185</v>
      </c>
      <c r="O52" s="23">
        <f>K52/D52*100</f>
        <v>11.085180863477246</v>
      </c>
      <c r="P52" s="23">
        <f>100-L52</f>
        <v>97.78296382730456</v>
      </c>
      <c r="Q52" s="23">
        <f>M52+O52</f>
        <v>41.773628938156364</v>
      </c>
      <c r="R52" s="8">
        <f>AVERAGE(R7:R51)</f>
        <v>86.21212121212122</v>
      </c>
      <c r="S52" s="8">
        <f>AVERAGE(S7:S51)</f>
        <v>8.303030303030303</v>
      </c>
      <c r="T52" s="8">
        <f>AVERAGE(T7:T51)</f>
        <v>5.666666666666667</v>
      </c>
      <c r="U52" s="8">
        <f>SUM(U7:U51)</f>
        <v>33</v>
      </c>
      <c r="V52" s="8">
        <f>SUM(V7:V51)</f>
        <v>32</v>
      </c>
      <c r="W52" s="8"/>
      <c r="X52" s="8"/>
    </row>
    <row r="53" s="4" customFormat="1" ht="14.25"/>
    <row r="54" spans="2:22" s="4" customFormat="1" ht="14.25">
      <c r="B54" s="38"/>
      <c r="C54" s="38"/>
      <c r="D54" s="38"/>
      <c r="E54" s="38"/>
      <c r="F54" s="38"/>
      <c r="G54" s="38"/>
      <c r="H54" s="38"/>
      <c r="I54" s="38"/>
      <c r="J54" s="38"/>
      <c r="K54" s="38"/>
      <c r="L54" s="38"/>
      <c r="M54" s="38"/>
      <c r="N54" s="38"/>
      <c r="O54" s="38"/>
      <c r="P54" s="38"/>
      <c r="Q54" s="38"/>
      <c r="R54" s="38"/>
      <c r="S54" s="38"/>
      <c r="T54" s="38"/>
      <c r="U54" s="38"/>
      <c r="V54" s="38"/>
    </row>
    <row r="55" spans="2:22" s="4" customFormat="1" ht="14.25">
      <c r="B55" s="38" t="s">
        <v>25</v>
      </c>
      <c r="C55" s="38"/>
      <c r="D55" s="38"/>
      <c r="E55" s="38"/>
      <c r="F55" s="38"/>
      <c r="G55" s="38"/>
      <c r="H55" s="38"/>
      <c r="I55" s="38"/>
      <c r="J55" s="38"/>
      <c r="K55" s="38"/>
      <c r="L55" s="38"/>
      <c r="M55" s="38"/>
      <c r="N55" s="38"/>
      <c r="O55" s="38"/>
      <c r="P55" s="38"/>
      <c r="Q55" s="38"/>
      <c r="R55" s="38"/>
      <c r="S55" s="38"/>
      <c r="T55" s="38"/>
      <c r="U55" s="38"/>
      <c r="V55" s="38"/>
    </row>
    <row r="56" s="4" customFormat="1" ht="14.25"/>
    <row r="57" s="4" customFormat="1" ht="14.25"/>
    <row r="58" s="4" customFormat="1" ht="14.25"/>
    <row r="59" spans="1:26" s="6" customFormat="1" ht="15">
      <c r="A59" s="11"/>
      <c r="B59" s="39" t="s">
        <v>32</v>
      </c>
      <c r="C59" s="39"/>
      <c r="D59" s="39"/>
      <c r="E59" s="39"/>
      <c r="F59" s="39"/>
      <c r="G59" s="39"/>
      <c r="H59" s="39"/>
      <c r="I59" s="39"/>
      <c r="J59" s="39"/>
      <c r="K59" s="39"/>
      <c r="L59" s="39"/>
      <c r="M59" s="39"/>
      <c r="N59" s="39"/>
      <c r="O59" s="39"/>
      <c r="P59" s="39"/>
      <c r="Q59" s="39"/>
      <c r="R59" s="39"/>
      <c r="S59" s="39"/>
      <c r="T59" s="39"/>
      <c r="U59" s="39"/>
      <c r="V59" s="39"/>
      <c r="W59" s="39"/>
      <c r="X59" s="11"/>
      <c r="Y59" s="11"/>
      <c r="Z59" s="11"/>
    </row>
    <row r="60" spans="1:26" s="6" customFormat="1" ht="15">
      <c r="A60" s="11"/>
      <c r="B60" s="39" t="s">
        <v>33</v>
      </c>
      <c r="C60" s="39"/>
      <c r="D60" s="39"/>
      <c r="E60" s="39"/>
      <c r="F60" s="39"/>
      <c r="G60" s="39"/>
      <c r="H60" s="39"/>
      <c r="I60" s="39"/>
      <c r="J60" s="39"/>
      <c r="K60" s="39"/>
      <c r="L60" s="39"/>
      <c r="M60" s="39"/>
      <c r="N60" s="39"/>
      <c r="O60" s="39"/>
      <c r="P60" s="39"/>
      <c r="Q60" s="39"/>
      <c r="R60" s="39"/>
      <c r="S60" s="39"/>
      <c r="T60" s="39"/>
      <c r="U60" s="39"/>
      <c r="V60" s="39"/>
      <c r="W60" s="39"/>
      <c r="X60" s="11"/>
      <c r="Y60" s="11"/>
      <c r="Z60" s="11"/>
    </row>
    <row r="61" spans="1:26" s="6" customFormat="1" ht="15">
      <c r="A61" s="11"/>
      <c r="B61" s="40" t="s">
        <v>1</v>
      </c>
      <c r="C61" s="40"/>
      <c r="D61" s="40"/>
      <c r="E61" s="40"/>
      <c r="F61" s="40"/>
      <c r="G61" s="40"/>
      <c r="H61" s="40"/>
      <c r="I61" s="40"/>
      <c r="J61" s="40"/>
      <c r="K61" s="40"/>
      <c r="L61" s="40"/>
      <c r="M61" s="40"/>
      <c r="N61" s="40"/>
      <c r="O61" s="40"/>
      <c r="P61" s="40"/>
      <c r="Q61" s="40"/>
      <c r="R61" s="40"/>
      <c r="S61" s="40"/>
      <c r="T61" s="40"/>
      <c r="U61" s="40"/>
      <c r="V61" s="40"/>
      <c r="W61" s="11"/>
      <c r="X61" s="11"/>
      <c r="Y61" s="11"/>
      <c r="Z61" s="11"/>
    </row>
    <row r="62" spans="1:26" s="4" customFormat="1" ht="14.25">
      <c r="A62"/>
      <c r="B62"/>
      <c r="C62"/>
      <c r="D62"/>
      <c r="E62"/>
      <c r="F62"/>
      <c r="G62"/>
      <c r="H62"/>
      <c r="I62"/>
      <c r="J62"/>
      <c r="K62"/>
      <c r="L62"/>
      <c r="M62"/>
      <c r="N62"/>
      <c r="O62"/>
      <c r="P62"/>
      <c r="Q62"/>
      <c r="R62" s="10"/>
      <c r="S62"/>
      <c r="T62"/>
      <c r="U62"/>
      <c r="V62"/>
      <c r="W62"/>
      <c r="X62"/>
      <c r="Y62"/>
      <c r="Z62"/>
    </row>
    <row r="63" s="4" customFormat="1" ht="14.25"/>
  </sheetData>
  <sheetProtection/>
  <mergeCells count="26">
    <mergeCell ref="B5:B6"/>
    <mergeCell ref="C5:C6"/>
    <mergeCell ref="D5:D6"/>
    <mergeCell ref="E5:E6"/>
    <mergeCell ref="F5:F6"/>
    <mergeCell ref="H5:K5"/>
    <mergeCell ref="P5:P6"/>
    <mergeCell ref="Q5:Q6"/>
    <mergeCell ref="R5:T5"/>
    <mergeCell ref="U5:U6"/>
    <mergeCell ref="A1:X1"/>
    <mergeCell ref="A2:X2"/>
    <mergeCell ref="A3:X3"/>
    <mergeCell ref="A4:X4"/>
    <mergeCell ref="A5:A6"/>
    <mergeCell ref="L5:O5"/>
    <mergeCell ref="B59:W59"/>
    <mergeCell ref="B60:W60"/>
    <mergeCell ref="B61:V61"/>
    <mergeCell ref="V5:V6"/>
    <mergeCell ref="W5:W6"/>
    <mergeCell ref="X5:X6"/>
    <mergeCell ref="A52:B52"/>
    <mergeCell ref="B54:V54"/>
    <mergeCell ref="B55:V55"/>
    <mergeCell ref="G5:G6"/>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Z62"/>
  <sheetViews>
    <sheetView zoomScale="55" zoomScaleNormal="55" zoomScalePageLayoutView="0" workbookViewId="0" topLeftCell="A1">
      <selection activeCell="A4" sqref="A4:X4"/>
    </sheetView>
  </sheetViews>
  <sheetFormatPr defaultColWidth="9.140625" defaultRowHeight="15"/>
  <cols>
    <col min="1" max="1" width="9.00390625" style="0" customWidth="1"/>
    <col min="2" max="2" width="36.7109375" style="0" customWidth="1"/>
    <col min="3" max="3" width="22.7109375" style="0" customWidth="1"/>
    <col min="4" max="4" width="20.00390625" style="0" customWidth="1"/>
    <col min="5" max="5" width="23.7109375" style="0" customWidth="1"/>
    <col min="6" max="6" width="22.28125" style="0" customWidth="1"/>
    <col min="7" max="7" width="21.00390625" style="0" customWidth="1"/>
    <col min="17" max="17" width="20.421875" style="0" customWidth="1"/>
    <col min="18" max="18" width="12.421875" style="0" customWidth="1"/>
    <col min="19" max="19" width="11.00390625" style="0" customWidth="1"/>
    <col min="20" max="20" width="11.421875" style="0" customWidth="1"/>
  </cols>
  <sheetData>
    <row r="1" spans="1:24" s="7" customFormat="1" ht="24.75" customHeight="1">
      <c r="A1" s="52" t="s">
        <v>3</v>
      </c>
      <c r="B1" s="52"/>
      <c r="C1" s="52"/>
      <c r="D1" s="52"/>
      <c r="E1" s="52"/>
      <c r="F1" s="52"/>
      <c r="G1" s="52"/>
      <c r="H1" s="52"/>
      <c r="I1" s="52"/>
      <c r="J1" s="52"/>
      <c r="K1" s="52"/>
      <c r="L1" s="52"/>
      <c r="M1" s="52"/>
      <c r="N1" s="52"/>
      <c r="O1" s="52"/>
      <c r="P1" s="52"/>
      <c r="Q1" s="52"/>
      <c r="R1" s="52"/>
      <c r="S1" s="52"/>
      <c r="T1" s="52"/>
      <c r="U1" s="52"/>
      <c r="V1" s="52"/>
      <c r="W1" s="52"/>
      <c r="X1" s="52"/>
    </row>
    <row r="2" spans="1:24" s="14" customFormat="1" ht="26.25" customHeight="1">
      <c r="A2" s="41" t="s">
        <v>93</v>
      </c>
      <c r="B2" s="41"/>
      <c r="C2" s="41"/>
      <c r="D2" s="41"/>
      <c r="E2" s="41"/>
      <c r="F2" s="41"/>
      <c r="G2" s="41"/>
      <c r="H2" s="41"/>
      <c r="I2" s="41"/>
      <c r="J2" s="41"/>
      <c r="K2" s="41"/>
      <c r="L2" s="41"/>
      <c r="M2" s="41"/>
      <c r="N2" s="41"/>
      <c r="O2" s="41"/>
      <c r="P2" s="41"/>
      <c r="Q2" s="41"/>
      <c r="R2" s="41"/>
      <c r="S2" s="41"/>
      <c r="T2" s="41"/>
      <c r="U2" s="41"/>
      <c r="V2" s="41"/>
      <c r="W2" s="41"/>
      <c r="X2" s="41"/>
    </row>
    <row r="3" spans="1:24" s="14" customFormat="1" ht="27" customHeight="1">
      <c r="A3" s="42" t="s">
        <v>26</v>
      </c>
      <c r="B3" s="42"/>
      <c r="C3" s="42"/>
      <c r="D3" s="42"/>
      <c r="E3" s="42"/>
      <c r="F3" s="42"/>
      <c r="G3" s="42"/>
      <c r="H3" s="42"/>
      <c r="I3" s="42"/>
      <c r="J3" s="42"/>
      <c r="K3" s="42"/>
      <c r="L3" s="42"/>
      <c r="M3" s="42"/>
      <c r="N3" s="42"/>
      <c r="O3" s="42"/>
      <c r="P3" s="42"/>
      <c r="Q3" s="42"/>
      <c r="R3" s="42"/>
      <c r="S3" s="42"/>
      <c r="T3" s="42"/>
      <c r="U3" s="42"/>
      <c r="V3" s="42"/>
      <c r="W3" s="42"/>
      <c r="X3" s="42"/>
    </row>
    <row r="4" spans="1:24" s="14" customFormat="1" ht="28.5" customHeight="1">
      <c r="A4" s="43" t="s">
        <v>159</v>
      </c>
      <c r="B4" s="44"/>
      <c r="C4" s="44"/>
      <c r="D4" s="44"/>
      <c r="E4" s="44"/>
      <c r="F4" s="44"/>
      <c r="G4" s="44"/>
      <c r="H4" s="44"/>
      <c r="I4" s="44"/>
      <c r="J4" s="44"/>
      <c r="K4" s="44"/>
      <c r="L4" s="44"/>
      <c r="M4" s="44"/>
      <c r="N4" s="44"/>
      <c r="O4" s="44"/>
      <c r="P4" s="44"/>
      <c r="Q4" s="44"/>
      <c r="R4" s="44"/>
      <c r="S4" s="44"/>
      <c r="T4" s="44"/>
      <c r="U4" s="44"/>
      <c r="V4" s="44"/>
      <c r="W4" s="44"/>
      <c r="X4" s="45"/>
    </row>
    <row r="5" spans="1:24" s="12" customFormat="1" ht="145.5" customHeight="1">
      <c r="A5" s="52" t="s">
        <v>0</v>
      </c>
      <c r="B5" s="53" t="s">
        <v>2</v>
      </c>
      <c r="C5" s="49" t="s">
        <v>19</v>
      </c>
      <c r="D5" s="53" t="s">
        <v>9</v>
      </c>
      <c r="E5" s="53" t="s">
        <v>10</v>
      </c>
      <c r="F5" s="49" t="s">
        <v>23</v>
      </c>
      <c r="G5" s="53" t="s">
        <v>24</v>
      </c>
      <c r="H5" s="46" t="s">
        <v>29</v>
      </c>
      <c r="I5" s="47"/>
      <c r="J5" s="47"/>
      <c r="K5" s="48"/>
      <c r="L5" s="46" t="s">
        <v>28</v>
      </c>
      <c r="M5" s="47"/>
      <c r="N5" s="47"/>
      <c r="O5" s="48"/>
      <c r="P5" s="49" t="s">
        <v>20</v>
      </c>
      <c r="Q5" s="49" t="s">
        <v>21</v>
      </c>
      <c r="R5" s="57" t="s">
        <v>11</v>
      </c>
      <c r="S5" s="57"/>
      <c r="T5" s="57"/>
      <c r="U5" s="58" t="s">
        <v>17</v>
      </c>
      <c r="V5" s="58" t="s">
        <v>18</v>
      </c>
      <c r="W5" s="60" t="s">
        <v>12</v>
      </c>
      <c r="X5" s="51" t="s">
        <v>22</v>
      </c>
    </row>
    <row r="6" spans="1:24" s="12" customFormat="1" ht="75.75" customHeight="1">
      <c r="A6" s="52"/>
      <c r="B6" s="53"/>
      <c r="C6" s="54"/>
      <c r="D6" s="53"/>
      <c r="E6" s="53"/>
      <c r="F6" s="56"/>
      <c r="G6" s="53"/>
      <c r="H6" s="20" t="s">
        <v>13</v>
      </c>
      <c r="I6" s="20" t="s">
        <v>14</v>
      </c>
      <c r="J6" s="20" t="s">
        <v>15</v>
      </c>
      <c r="K6" s="20" t="s">
        <v>16</v>
      </c>
      <c r="L6" s="20" t="s">
        <v>13</v>
      </c>
      <c r="M6" s="20" t="s">
        <v>14</v>
      </c>
      <c r="N6" s="20" t="s">
        <v>15</v>
      </c>
      <c r="O6" s="20" t="s">
        <v>16</v>
      </c>
      <c r="P6" s="50"/>
      <c r="Q6" s="50"/>
      <c r="R6" s="13" t="s">
        <v>5</v>
      </c>
      <c r="S6" s="13" t="s">
        <v>6</v>
      </c>
      <c r="T6" s="13" t="s">
        <v>7</v>
      </c>
      <c r="U6" s="59"/>
      <c r="V6" s="59"/>
      <c r="W6" s="60"/>
      <c r="X6" s="51"/>
    </row>
    <row r="7" spans="1:24" s="4" customFormat="1" ht="20.25" customHeight="1">
      <c r="A7" s="3">
        <v>1</v>
      </c>
      <c r="B7" s="24" t="s">
        <v>34</v>
      </c>
      <c r="C7" s="1">
        <v>167</v>
      </c>
      <c r="D7" s="2">
        <v>144</v>
      </c>
      <c r="E7" s="2">
        <f>D7*100/C7</f>
        <v>86.22754491017965</v>
      </c>
      <c r="F7" s="1">
        <v>4.2</v>
      </c>
      <c r="G7" s="1">
        <v>4.2</v>
      </c>
      <c r="H7" s="1">
        <v>0</v>
      </c>
      <c r="I7" s="1">
        <v>19</v>
      </c>
      <c r="J7" s="1">
        <v>77</v>
      </c>
      <c r="K7" s="1">
        <v>47</v>
      </c>
      <c r="L7" s="1">
        <v>0</v>
      </c>
      <c r="M7" s="1">
        <v>13.2</v>
      </c>
      <c r="N7" s="1">
        <v>53.47</v>
      </c>
      <c r="O7" s="1">
        <v>32.6</v>
      </c>
      <c r="P7" s="23">
        <v>100</v>
      </c>
      <c r="Q7" s="23">
        <v>84.62</v>
      </c>
      <c r="R7" s="25">
        <v>100</v>
      </c>
      <c r="S7" s="25">
        <v>28</v>
      </c>
      <c r="T7" s="25">
        <v>16</v>
      </c>
      <c r="U7" s="5">
        <v>1</v>
      </c>
      <c r="V7" s="5">
        <v>1</v>
      </c>
      <c r="W7" s="33" t="s">
        <v>118</v>
      </c>
      <c r="X7" s="15" t="s">
        <v>117</v>
      </c>
    </row>
    <row r="8" spans="1:24" s="4" customFormat="1" ht="20.25" customHeight="1">
      <c r="A8" s="3">
        <v>2</v>
      </c>
      <c r="B8" s="24" t="s">
        <v>35</v>
      </c>
      <c r="C8" s="1">
        <v>98</v>
      </c>
      <c r="D8" s="1">
        <v>82</v>
      </c>
      <c r="E8" s="2">
        <f aca="true" t="shared" si="0" ref="E8:E52">D8*100/C8</f>
        <v>83.6734693877551</v>
      </c>
      <c r="F8" s="1">
        <v>3.6</v>
      </c>
      <c r="G8" s="1">
        <v>3.8</v>
      </c>
      <c r="H8" s="1">
        <v>0</v>
      </c>
      <c r="I8" s="1">
        <v>25</v>
      </c>
      <c r="J8" s="1">
        <v>52</v>
      </c>
      <c r="K8" s="1">
        <v>5</v>
      </c>
      <c r="L8" s="1">
        <v>0</v>
      </c>
      <c r="M8" s="1">
        <v>30.49</v>
      </c>
      <c r="N8" s="1">
        <v>63.41</v>
      </c>
      <c r="O8" s="1">
        <v>6.1</v>
      </c>
      <c r="P8" s="23">
        <f>100-L8</f>
        <v>100</v>
      </c>
      <c r="Q8" s="23">
        <f>N8+O8</f>
        <v>69.50999999999999</v>
      </c>
      <c r="R8" s="25">
        <v>87</v>
      </c>
      <c r="S8" s="25">
        <v>9</v>
      </c>
      <c r="T8" s="25">
        <v>5</v>
      </c>
      <c r="U8" s="5">
        <v>1</v>
      </c>
      <c r="V8" s="5">
        <v>1</v>
      </c>
      <c r="W8" s="5" t="s">
        <v>104</v>
      </c>
      <c r="X8" s="15" t="s">
        <v>103</v>
      </c>
    </row>
    <row r="9" spans="1:24" s="4" customFormat="1" ht="20.25" customHeight="1">
      <c r="A9" s="3">
        <v>3</v>
      </c>
      <c r="B9" s="24" t="s">
        <v>36</v>
      </c>
      <c r="C9" s="1">
        <v>11</v>
      </c>
      <c r="D9" s="1">
        <v>8</v>
      </c>
      <c r="E9" s="2">
        <f t="shared" si="0"/>
        <v>72.72727272727273</v>
      </c>
      <c r="F9" s="1"/>
      <c r="G9" s="1">
        <v>4.2</v>
      </c>
      <c r="H9" s="1">
        <v>0</v>
      </c>
      <c r="I9" s="1">
        <v>2</v>
      </c>
      <c r="J9" s="1">
        <v>2</v>
      </c>
      <c r="K9" s="1">
        <v>4</v>
      </c>
      <c r="L9" s="1">
        <v>0</v>
      </c>
      <c r="M9" s="1">
        <v>25</v>
      </c>
      <c r="N9" s="1">
        <v>25</v>
      </c>
      <c r="O9" s="1">
        <v>50</v>
      </c>
      <c r="P9" s="23">
        <f aca="true" t="shared" si="1" ref="P9:P39">100-L9</f>
        <v>100</v>
      </c>
      <c r="Q9" s="23">
        <f aca="true" t="shared" si="2" ref="Q9:Q39">N9+O9</f>
        <v>75</v>
      </c>
      <c r="R9" s="25">
        <v>100</v>
      </c>
      <c r="S9" s="25">
        <v>0</v>
      </c>
      <c r="T9" s="25">
        <v>0</v>
      </c>
      <c r="U9" s="5">
        <v>1</v>
      </c>
      <c r="V9" s="5">
        <v>1</v>
      </c>
      <c r="W9" s="5"/>
      <c r="X9" s="15"/>
    </row>
    <row r="10" spans="1:24" s="4" customFormat="1" ht="20.25" customHeight="1">
      <c r="A10" s="3">
        <v>4</v>
      </c>
      <c r="B10" s="24" t="s">
        <v>37</v>
      </c>
      <c r="C10" s="1">
        <v>11</v>
      </c>
      <c r="D10" s="1">
        <v>10</v>
      </c>
      <c r="E10" s="2">
        <f t="shared" si="0"/>
        <v>90.9090909090909</v>
      </c>
      <c r="F10" s="1"/>
      <c r="G10" s="1">
        <v>4</v>
      </c>
      <c r="H10" s="1">
        <v>0</v>
      </c>
      <c r="I10" s="1">
        <v>2</v>
      </c>
      <c r="J10" s="1">
        <v>6</v>
      </c>
      <c r="K10" s="1">
        <v>2</v>
      </c>
      <c r="L10" s="1">
        <v>0</v>
      </c>
      <c r="M10" s="1">
        <v>20</v>
      </c>
      <c r="N10" s="1">
        <v>60</v>
      </c>
      <c r="O10" s="1">
        <v>20</v>
      </c>
      <c r="P10" s="23">
        <f t="shared" si="1"/>
        <v>100</v>
      </c>
      <c r="Q10" s="23">
        <f t="shared" si="2"/>
        <v>80</v>
      </c>
      <c r="R10" s="25">
        <v>90</v>
      </c>
      <c r="S10" s="25">
        <v>10</v>
      </c>
      <c r="T10" s="25">
        <v>0</v>
      </c>
      <c r="U10" s="5">
        <v>1</v>
      </c>
      <c r="V10" s="5">
        <v>1</v>
      </c>
      <c r="W10" s="5"/>
      <c r="X10" s="15"/>
    </row>
    <row r="11" spans="1:24" s="4" customFormat="1" ht="20.25" customHeight="1">
      <c r="A11" s="3">
        <v>5</v>
      </c>
      <c r="B11" s="24" t="s">
        <v>38</v>
      </c>
      <c r="C11" s="1">
        <v>116</v>
      </c>
      <c r="D11" s="1">
        <v>101</v>
      </c>
      <c r="E11" s="2">
        <f t="shared" si="0"/>
        <v>87.06896551724138</v>
      </c>
      <c r="F11" s="1">
        <v>3.6</v>
      </c>
      <c r="G11" s="1">
        <v>4.2</v>
      </c>
      <c r="H11" s="1">
        <v>0</v>
      </c>
      <c r="I11" s="1">
        <v>13</v>
      </c>
      <c r="J11" s="1">
        <v>55</v>
      </c>
      <c r="K11" s="1">
        <v>33</v>
      </c>
      <c r="L11" s="1">
        <v>0</v>
      </c>
      <c r="M11" s="1">
        <v>12.87</v>
      </c>
      <c r="N11" s="1">
        <v>54.46</v>
      </c>
      <c r="O11" s="1">
        <v>32.67</v>
      </c>
      <c r="P11" s="23">
        <f t="shared" si="1"/>
        <v>100</v>
      </c>
      <c r="Q11" s="23">
        <f t="shared" si="2"/>
        <v>87.13</v>
      </c>
      <c r="R11" s="25">
        <v>94</v>
      </c>
      <c r="S11" s="25">
        <v>2</v>
      </c>
      <c r="T11" s="25">
        <v>4</v>
      </c>
      <c r="U11" s="5">
        <v>1</v>
      </c>
      <c r="V11" s="5">
        <v>1</v>
      </c>
      <c r="W11" s="5" t="s">
        <v>88</v>
      </c>
      <c r="X11" s="15"/>
    </row>
    <row r="12" spans="1:24" s="4" customFormat="1" ht="20.25" customHeight="1">
      <c r="A12" s="3">
        <v>6</v>
      </c>
      <c r="B12" s="24" t="s">
        <v>39</v>
      </c>
      <c r="C12" s="1">
        <v>15</v>
      </c>
      <c r="D12" s="1">
        <v>13</v>
      </c>
      <c r="E12" s="2">
        <f t="shared" si="0"/>
        <v>86.66666666666667</v>
      </c>
      <c r="F12" s="1">
        <v>4</v>
      </c>
      <c r="G12" s="1">
        <v>4</v>
      </c>
      <c r="H12" s="1">
        <v>0</v>
      </c>
      <c r="I12" s="1">
        <v>3</v>
      </c>
      <c r="J12" s="1">
        <v>6</v>
      </c>
      <c r="K12" s="1">
        <v>4</v>
      </c>
      <c r="L12" s="1">
        <v>0</v>
      </c>
      <c r="M12" s="1">
        <v>23.08</v>
      </c>
      <c r="N12" s="1">
        <v>46.15</v>
      </c>
      <c r="O12" s="1">
        <v>30.77</v>
      </c>
      <c r="P12" s="23">
        <f t="shared" si="1"/>
        <v>100</v>
      </c>
      <c r="Q12" s="23">
        <f t="shared" si="2"/>
        <v>76.92</v>
      </c>
      <c r="R12" s="25">
        <v>54</v>
      </c>
      <c r="S12" s="25">
        <v>15</v>
      </c>
      <c r="T12" s="25">
        <v>31</v>
      </c>
      <c r="U12" s="5">
        <v>1</v>
      </c>
      <c r="V12" s="5">
        <v>1</v>
      </c>
      <c r="W12" s="5"/>
      <c r="X12" s="15"/>
    </row>
    <row r="13" spans="1:24" s="4" customFormat="1" ht="20.25" customHeight="1">
      <c r="A13" s="3">
        <v>7</v>
      </c>
      <c r="B13" s="24" t="s">
        <v>40</v>
      </c>
      <c r="C13" s="1">
        <v>23</v>
      </c>
      <c r="D13" s="1">
        <v>20</v>
      </c>
      <c r="E13" s="2">
        <f t="shared" si="0"/>
        <v>86.95652173913044</v>
      </c>
      <c r="F13" s="1"/>
      <c r="G13" s="1">
        <v>3.8</v>
      </c>
      <c r="H13" s="1">
        <v>0</v>
      </c>
      <c r="I13" s="1">
        <v>4</v>
      </c>
      <c r="J13" s="1">
        <v>16</v>
      </c>
      <c r="K13" s="1">
        <v>0</v>
      </c>
      <c r="L13" s="1">
        <v>0</v>
      </c>
      <c r="M13" s="1">
        <v>20</v>
      </c>
      <c r="N13" s="1">
        <v>80</v>
      </c>
      <c r="O13" s="1">
        <v>0</v>
      </c>
      <c r="P13" s="23">
        <f t="shared" si="1"/>
        <v>100</v>
      </c>
      <c r="Q13" s="23">
        <f t="shared" si="2"/>
        <v>80</v>
      </c>
      <c r="R13" s="25">
        <v>70</v>
      </c>
      <c r="S13" s="25">
        <v>20</v>
      </c>
      <c r="T13" s="25">
        <v>10</v>
      </c>
      <c r="U13" s="5">
        <v>1</v>
      </c>
      <c r="V13" s="5">
        <v>1</v>
      </c>
      <c r="W13" s="5"/>
      <c r="X13" s="15"/>
    </row>
    <row r="14" spans="1:24" s="4" customFormat="1" ht="27" customHeight="1">
      <c r="A14" s="3">
        <v>8</v>
      </c>
      <c r="B14" s="24" t="s">
        <v>41</v>
      </c>
      <c r="C14" s="1">
        <v>60</v>
      </c>
      <c r="D14" s="1">
        <v>49</v>
      </c>
      <c r="E14" s="2">
        <f t="shared" si="0"/>
        <v>81.66666666666667</v>
      </c>
      <c r="F14" s="1">
        <v>5</v>
      </c>
      <c r="G14" s="1">
        <v>4.5</v>
      </c>
      <c r="H14" s="1">
        <v>2</v>
      </c>
      <c r="I14" s="1">
        <v>0</v>
      </c>
      <c r="J14" s="1">
        <v>21</v>
      </c>
      <c r="K14" s="1">
        <v>26</v>
      </c>
      <c r="L14" s="1">
        <v>4.08</v>
      </c>
      <c r="M14" s="1">
        <v>0</v>
      </c>
      <c r="N14" s="1">
        <v>42.86</v>
      </c>
      <c r="O14" s="1">
        <v>53.06</v>
      </c>
      <c r="P14" s="23">
        <f t="shared" si="1"/>
        <v>95.92</v>
      </c>
      <c r="Q14" s="23">
        <f t="shared" si="2"/>
        <v>95.92</v>
      </c>
      <c r="R14" s="25">
        <v>82</v>
      </c>
      <c r="S14" s="25">
        <v>18</v>
      </c>
      <c r="T14" s="25">
        <v>0</v>
      </c>
      <c r="U14" s="5">
        <v>1</v>
      </c>
      <c r="V14" s="5">
        <v>1</v>
      </c>
      <c r="W14" s="33" t="s">
        <v>126</v>
      </c>
      <c r="X14" s="15" t="s">
        <v>127</v>
      </c>
    </row>
    <row r="15" spans="1:24" s="4" customFormat="1" ht="20.25" customHeight="1">
      <c r="A15" s="3">
        <v>9</v>
      </c>
      <c r="B15" s="24" t="s">
        <v>42</v>
      </c>
      <c r="C15" s="1">
        <v>18</v>
      </c>
      <c r="D15" s="1">
        <v>10</v>
      </c>
      <c r="E15" s="2">
        <f t="shared" si="0"/>
        <v>55.55555555555556</v>
      </c>
      <c r="F15" s="1"/>
      <c r="G15" s="1">
        <v>4.4</v>
      </c>
      <c r="H15" s="1">
        <v>0</v>
      </c>
      <c r="I15" s="1">
        <v>2</v>
      </c>
      <c r="J15" s="1">
        <v>2</v>
      </c>
      <c r="K15" s="1">
        <v>6</v>
      </c>
      <c r="L15" s="1">
        <v>0</v>
      </c>
      <c r="M15" s="1">
        <v>20</v>
      </c>
      <c r="N15" s="1">
        <v>20</v>
      </c>
      <c r="O15" s="1">
        <v>60</v>
      </c>
      <c r="P15" s="23">
        <f t="shared" si="1"/>
        <v>100</v>
      </c>
      <c r="Q15" s="23">
        <f t="shared" si="2"/>
        <v>80</v>
      </c>
      <c r="R15" s="25">
        <v>90</v>
      </c>
      <c r="S15" s="25">
        <v>10</v>
      </c>
      <c r="T15" s="25">
        <v>0</v>
      </c>
      <c r="U15" s="5">
        <v>1</v>
      </c>
      <c r="V15" s="5">
        <v>1</v>
      </c>
      <c r="W15" s="5"/>
      <c r="X15" s="15"/>
    </row>
    <row r="16" spans="1:24" s="4" customFormat="1" ht="20.25" customHeight="1">
      <c r="A16" s="3">
        <v>10</v>
      </c>
      <c r="B16" s="24" t="s">
        <v>43</v>
      </c>
      <c r="C16" s="1">
        <v>72</v>
      </c>
      <c r="D16" s="1">
        <v>47</v>
      </c>
      <c r="E16" s="2">
        <f t="shared" si="0"/>
        <v>65.27777777777777</v>
      </c>
      <c r="F16" s="1"/>
      <c r="G16" s="1">
        <v>4</v>
      </c>
      <c r="H16" s="1">
        <v>0</v>
      </c>
      <c r="I16" s="1">
        <v>3</v>
      </c>
      <c r="J16" s="1">
        <v>40</v>
      </c>
      <c r="K16" s="1">
        <v>4</v>
      </c>
      <c r="L16" s="1">
        <v>0</v>
      </c>
      <c r="M16" s="1">
        <v>6.38</v>
      </c>
      <c r="N16" s="1">
        <v>85.11</v>
      </c>
      <c r="O16" s="1">
        <v>8.51</v>
      </c>
      <c r="P16" s="23">
        <f t="shared" si="1"/>
        <v>100</v>
      </c>
      <c r="Q16" s="23">
        <f t="shared" si="2"/>
        <v>93.62</v>
      </c>
      <c r="R16" s="25">
        <v>68</v>
      </c>
      <c r="S16" s="25">
        <v>11</v>
      </c>
      <c r="T16" s="25">
        <v>21</v>
      </c>
      <c r="U16" s="5">
        <v>1</v>
      </c>
      <c r="V16" s="5">
        <v>1</v>
      </c>
      <c r="W16" s="5"/>
      <c r="X16" s="15"/>
    </row>
    <row r="17" spans="1:24" s="4" customFormat="1" ht="20.25" customHeight="1">
      <c r="A17" s="3">
        <v>11</v>
      </c>
      <c r="B17" s="24" t="s">
        <v>44</v>
      </c>
      <c r="C17" s="1">
        <v>98</v>
      </c>
      <c r="D17" s="1">
        <v>77</v>
      </c>
      <c r="E17" s="2">
        <f t="shared" si="0"/>
        <v>78.57142857142857</v>
      </c>
      <c r="F17" s="1">
        <v>5</v>
      </c>
      <c r="G17" s="1">
        <v>4</v>
      </c>
      <c r="H17" s="1">
        <v>1</v>
      </c>
      <c r="I17" s="1">
        <v>6</v>
      </c>
      <c r="J17" s="1">
        <v>53</v>
      </c>
      <c r="K17" s="1">
        <v>17</v>
      </c>
      <c r="L17" s="1">
        <v>1.3</v>
      </c>
      <c r="M17" s="1">
        <v>7.79</v>
      </c>
      <c r="N17" s="1">
        <v>68.83</v>
      </c>
      <c r="O17" s="1">
        <v>22.08</v>
      </c>
      <c r="P17" s="23">
        <f t="shared" si="1"/>
        <v>98.7</v>
      </c>
      <c r="Q17" s="23">
        <f t="shared" si="2"/>
        <v>90.91</v>
      </c>
      <c r="R17" s="25">
        <v>60</v>
      </c>
      <c r="S17" s="25">
        <v>39</v>
      </c>
      <c r="T17" s="25">
        <v>1</v>
      </c>
      <c r="U17" s="5">
        <v>4</v>
      </c>
      <c r="V17" s="5">
        <v>4</v>
      </c>
      <c r="W17" s="5" t="s">
        <v>148</v>
      </c>
      <c r="X17" s="15"/>
    </row>
    <row r="18" spans="1:24" s="4" customFormat="1" ht="20.25" customHeight="1">
      <c r="A18" s="3">
        <v>12</v>
      </c>
      <c r="B18" s="24" t="s">
        <v>45</v>
      </c>
      <c r="C18" s="1">
        <v>61</v>
      </c>
      <c r="D18" s="1">
        <v>55</v>
      </c>
      <c r="E18" s="2">
        <f t="shared" si="0"/>
        <v>90.1639344262295</v>
      </c>
      <c r="F18" s="1">
        <v>4</v>
      </c>
      <c r="G18" s="1">
        <v>3.5</v>
      </c>
      <c r="H18" s="1">
        <v>0</v>
      </c>
      <c r="I18" s="1">
        <v>19</v>
      </c>
      <c r="J18" s="1">
        <v>31</v>
      </c>
      <c r="K18" s="1">
        <v>5</v>
      </c>
      <c r="L18" s="1">
        <v>0</v>
      </c>
      <c r="M18" s="1">
        <v>34.55</v>
      </c>
      <c r="N18" s="1">
        <v>56.36</v>
      </c>
      <c r="O18" s="1">
        <v>9.09</v>
      </c>
      <c r="P18" s="23">
        <f t="shared" si="1"/>
        <v>100</v>
      </c>
      <c r="Q18" s="23">
        <f t="shared" si="2"/>
        <v>65.45</v>
      </c>
      <c r="R18" s="25">
        <v>40</v>
      </c>
      <c r="S18" s="25">
        <v>58</v>
      </c>
      <c r="T18" s="25">
        <v>2</v>
      </c>
      <c r="U18" s="5">
        <v>2</v>
      </c>
      <c r="V18" s="5">
        <v>2</v>
      </c>
      <c r="W18" s="2" t="s">
        <v>76</v>
      </c>
      <c r="X18" s="15" t="s">
        <v>77</v>
      </c>
    </row>
    <row r="19" spans="1:24" s="4" customFormat="1" ht="20.25" customHeight="1">
      <c r="A19" s="3">
        <v>13</v>
      </c>
      <c r="B19" s="24" t="s">
        <v>46</v>
      </c>
      <c r="C19" s="1">
        <v>67</v>
      </c>
      <c r="D19" s="1">
        <v>60</v>
      </c>
      <c r="E19" s="2">
        <f t="shared" si="0"/>
        <v>89.55223880597015</v>
      </c>
      <c r="F19" s="1">
        <v>4</v>
      </c>
      <c r="G19" s="1">
        <v>4</v>
      </c>
      <c r="H19" s="1">
        <v>0</v>
      </c>
      <c r="I19" s="1">
        <v>7</v>
      </c>
      <c r="J19" s="1">
        <v>38</v>
      </c>
      <c r="K19" s="1">
        <v>15</v>
      </c>
      <c r="L19" s="1">
        <v>0</v>
      </c>
      <c r="M19" s="1">
        <v>11.67</v>
      </c>
      <c r="N19" s="1">
        <v>63.33</v>
      </c>
      <c r="O19" s="1">
        <v>25</v>
      </c>
      <c r="P19" s="23">
        <f t="shared" si="1"/>
        <v>100</v>
      </c>
      <c r="Q19" s="23">
        <f t="shared" si="2"/>
        <v>88.33</v>
      </c>
      <c r="R19" s="25">
        <v>72</v>
      </c>
      <c r="S19" s="25">
        <v>13</v>
      </c>
      <c r="T19" s="25">
        <v>15</v>
      </c>
      <c r="U19" s="5">
        <v>2</v>
      </c>
      <c r="V19" s="5">
        <v>2</v>
      </c>
      <c r="W19" s="33" t="s">
        <v>119</v>
      </c>
      <c r="X19" s="15"/>
    </row>
    <row r="20" spans="1:24" s="4" customFormat="1" ht="20.25" customHeight="1">
      <c r="A20" s="3">
        <v>14</v>
      </c>
      <c r="B20" s="24" t="s">
        <v>47</v>
      </c>
      <c r="C20" s="3">
        <v>95</v>
      </c>
      <c r="D20" s="3">
        <v>80</v>
      </c>
      <c r="E20" s="2">
        <f t="shared" si="0"/>
        <v>84.21052631578948</v>
      </c>
      <c r="F20" s="3">
        <v>4</v>
      </c>
      <c r="G20" s="3">
        <v>3.9</v>
      </c>
      <c r="H20" s="3">
        <v>0</v>
      </c>
      <c r="I20" s="3">
        <v>16</v>
      </c>
      <c r="J20" s="3">
        <v>55</v>
      </c>
      <c r="K20" s="3">
        <v>9</v>
      </c>
      <c r="L20" s="1">
        <v>0</v>
      </c>
      <c r="M20" s="1">
        <v>20</v>
      </c>
      <c r="N20" s="1">
        <v>68.75</v>
      </c>
      <c r="O20" s="1">
        <v>11.25</v>
      </c>
      <c r="P20" s="23">
        <f t="shared" si="1"/>
        <v>100</v>
      </c>
      <c r="Q20" s="23">
        <f t="shared" si="2"/>
        <v>80</v>
      </c>
      <c r="R20" s="27">
        <v>76</v>
      </c>
      <c r="S20" s="27">
        <v>24</v>
      </c>
      <c r="T20" s="27">
        <v>0</v>
      </c>
      <c r="U20" s="3">
        <v>1</v>
      </c>
      <c r="V20" s="3">
        <v>1</v>
      </c>
      <c r="W20" s="31" t="s">
        <v>156</v>
      </c>
      <c r="X20" s="15"/>
    </row>
    <row r="21" spans="1:24" s="4" customFormat="1" ht="31.5" customHeight="1">
      <c r="A21" s="3">
        <v>15</v>
      </c>
      <c r="B21" s="24" t="s">
        <v>48</v>
      </c>
      <c r="C21" s="3">
        <v>9</v>
      </c>
      <c r="D21" s="3">
        <v>6</v>
      </c>
      <c r="E21" s="2">
        <f t="shared" si="0"/>
        <v>66.66666666666667</v>
      </c>
      <c r="F21" s="3">
        <v>4</v>
      </c>
      <c r="G21" s="3">
        <v>3.8</v>
      </c>
      <c r="H21" s="3">
        <v>0</v>
      </c>
      <c r="I21" s="3">
        <v>2</v>
      </c>
      <c r="J21" s="3">
        <v>3</v>
      </c>
      <c r="K21" s="3">
        <v>1</v>
      </c>
      <c r="L21" s="1">
        <v>0</v>
      </c>
      <c r="M21" s="1">
        <v>33.33</v>
      </c>
      <c r="N21" s="1">
        <v>50</v>
      </c>
      <c r="O21" s="1">
        <v>16.67</v>
      </c>
      <c r="P21" s="23">
        <f t="shared" si="1"/>
        <v>100</v>
      </c>
      <c r="Q21" s="23">
        <f t="shared" si="2"/>
        <v>66.67</v>
      </c>
      <c r="R21" s="27">
        <v>83</v>
      </c>
      <c r="S21" s="27">
        <v>17</v>
      </c>
      <c r="T21" s="27">
        <v>0</v>
      </c>
      <c r="U21" s="3">
        <v>1</v>
      </c>
      <c r="V21" s="3">
        <v>1</v>
      </c>
      <c r="W21" s="3" t="s">
        <v>145</v>
      </c>
      <c r="X21" s="15" t="s">
        <v>146</v>
      </c>
    </row>
    <row r="22" spans="1:24" s="4" customFormat="1" ht="33.75" customHeight="1">
      <c r="A22" s="3">
        <v>16</v>
      </c>
      <c r="B22" s="24" t="s">
        <v>49</v>
      </c>
      <c r="C22" s="3">
        <v>7</v>
      </c>
      <c r="D22" s="3">
        <v>5</v>
      </c>
      <c r="E22" s="2">
        <f t="shared" si="0"/>
        <v>71.42857142857143</v>
      </c>
      <c r="F22" s="3">
        <v>3.9</v>
      </c>
      <c r="G22" s="3">
        <v>4</v>
      </c>
      <c r="H22" s="3">
        <v>0</v>
      </c>
      <c r="I22" s="3">
        <v>1</v>
      </c>
      <c r="J22" s="3">
        <v>3</v>
      </c>
      <c r="K22" s="3">
        <v>1</v>
      </c>
      <c r="L22" s="1">
        <v>0</v>
      </c>
      <c r="M22" s="1">
        <v>20</v>
      </c>
      <c r="N22" s="1">
        <v>60</v>
      </c>
      <c r="O22" s="1">
        <v>20</v>
      </c>
      <c r="P22" s="23">
        <f t="shared" si="1"/>
        <v>100</v>
      </c>
      <c r="Q22" s="23">
        <f t="shared" si="2"/>
        <v>80</v>
      </c>
      <c r="R22" s="27">
        <v>80</v>
      </c>
      <c r="S22" s="27">
        <v>0</v>
      </c>
      <c r="T22" s="27">
        <v>20</v>
      </c>
      <c r="U22" s="3">
        <v>1</v>
      </c>
      <c r="V22" s="3">
        <v>1</v>
      </c>
      <c r="W22" s="3" t="s">
        <v>99</v>
      </c>
      <c r="X22" s="15"/>
    </row>
    <row r="23" spans="1:24" s="4" customFormat="1" ht="20.25" customHeight="1">
      <c r="A23" s="3">
        <v>17</v>
      </c>
      <c r="B23" s="24" t="s">
        <v>50</v>
      </c>
      <c r="C23" s="3">
        <v>7</v>
      </c>
      <c r="D23" s="3">
        <v>4</v>
      </c>
      <c r="E23" s="2">
        <f t="shared" si="0"/>
        <v>57.142857142857146</v>
      </c>
      <c r="F23" s="3">
        <v>3.5</v>
      </c>
      <c r="G23" s="3">
        <v>3.8</v>
      </c>
      <c r="H23" s="3">
        <v>0</v>
      </c>
      <c r="I23" s="3">
        <v>2</v>
      </c>
      <c r="J23" s="3">
        <v>1</v>
      </c>
      <c r="K23" s="3">
        <v>1</v>
      </c>
      <c r="L23" s="1">
        <v>0</v>
      </c>
      <c r="M23" s="1">
        <v>50</v>
      </c>
      <c r="N23" s="1">
        <v>25</v>
      </c>
      <c r="O23" s="1">
        <v>25</v>
      </c>
      <c r="P23" s="23">
        <f t="shared" si="1"/>
        <v>100</v>
      </c>
      <c r="Q23" s="23">
        <f t="shared" si="2"/>
        <v>50</v>
      </c>
      <c r="R23" s="27">
        <v>75</v>
      </c>
      <c r="S23" s="27">
        <v>0</v>
      </c>
      <c r="T23" s="27">
        <v>25</v>
      </c>
      <c r="U23" s="3">
        <v>1</v>
      </c>
      <c r="V23" s="3">
        <v>1</v>
      </c>
      <c r="W23" s="32" t="s">
        <v>120</v>
      </c>
      <c r="X23" s="15"/>
    </row>
    <row r="24" spans="1:24" s="4" customFormat="1" ht="20.25" customHeight="1">
      <c r="A24" s="3">
        <v>18</v>
      </c>
      <c r="B24" s="24" t="s">
        <v>51</v>
      </c>
      <c r="C24" s="3">
        <v>8</v>
      </c>
      <c r="D24" s="3">
        <v>3</v>
      </c>
      <c r="E24" s="2">
        <f t="shared" si="0"/>
        <v>37.5</v>
      </c>
      <c r="F24" s="3">
        <v>4</v>
      </c>
      <c r="G24" s="3">
        <v>4</v>
      </c>
      <c r="H24" s="3">
        <v>0</v>
      </c>
      <c r="I24" s="3">
        <v>0</v>
      </c>
      <c r="J24" s="3">
        <v>3</v>
      </c>
      <c r="K24" s="3">
        <v>0</v>
      </c>
      <c r="L24" s="1">
        <v>0</v>
      </c>
      <c r="M24" s="1">
        <v>0</v>
      </c>
      <c r="N24" s="1">
        <v>100</v>
      </c>
      <c r="O24" s="1">
        <v>0</v>
      </c>
      <c r="P24" s="23">
        <f t="shared" si="1"/>
        <v>100</v>
      </c>
      <c r="Q24" s="23">
        <f t="shared" si="2"/>
        <v>100</v>
      </c>
      <c r="R24" s="27">
        <v>100</v>
      </c>
      <c r="S24" s="27">
        <v>0</v>
      </c>
      <c r="T24" s="27">
        <v>0</v>
      </c>
      <c r="U24" s="3">
        <v>1</v>
      </c>
      <c r="V24" s="3">
        <v>1</v>
      </c>
      <c r="W24" s="3" t="s">
        <v>85</v>
      </c>
      <c r="X24" s="15"/>
    </row>
    <row r="25" spans="1:24" s="4" customFormat="1" ht="20.25" customHeight="1">
      <c r="A25" s="3">
        <v>19</v>
      </c>
      <c r="B25" s="24" t="s">
        <v>52</v>
      </c>
      <c r="C25" s="3">
        <v>9</v>
      </c>
      <c r="D25" s="3">
        <v>4</v>
      </c>
      <c r="E25" s="2">
        <f t="shared" si="0"/>
        <v>44.44444444444444</v>
      </c>
      <c r="F25" s="3">
        <v>5</v>
      </c>
      <c r="G25" s="3">
        <v>4.5</v>
      </c>
      <c r="H25" s="3">
        <v>0</v>
      </c>
      <c r="I25" s="3">
        <v>0</v>
      </c>
      <c r="J25" s="3">
        <v>2</v>
      </c>
      <c r="K25" s="3">
        <v>2</v>
      </c>
      <c r="L25" s="1">
        <v>0</v>
      </c>
      <c r="M25" s="1">
        <v>0</v>
      </c>
      <c r="N25" s="1">
        <v>50</v>
      </c>
      <c r="O25" s="1">
        <v>50</v>
      </c>
      <c r="P25" s="23">
        <f t="shared" si="1"/>
        <v>100</v>
      </c>
      <c r="Q25" s="23">
        <f t="shared" si="2"/>
        <v>100</v>
      </c>
      <c r="R25" s="27">
        <v>100</v>
      </c>
      <c r="S25" s="27">
        <v>0</v>
      </c>
      <c r="T25" s="27">
        <v>0</v>
      </c>
      <c r="U25" s="3">
        <v>1</v>
      </c>
      <c r="V25" s="3">
        <v>1</v>
      </c>
      <c r="W25" s="32" t="s">
        <v>152</v>
      </c>
      <c r="X25" s="15"/>
    </row>
    <row r="26" spans="1:24" s="4" customFormat="1" ht="20.25" customHeight="1">
      <c r="A26" s="3">
        <v>20</v>
      </c>
      <c r="B26" s="24" t="s">
        <v>53</v>
      </c>
      <c r="C26" s="3">
        <v>8</v>
      </c>
      <c r="D26" s="3">
        <v>8</v>
      </c>
      <c r="E26" s="2">
        <f t="shared" si="0"/>
        <v>100</v>
      </c>
      <c r="F26" s="3">
        <v>4.2</v>
      </c>
      <c r="G26" s="3">
        <v>4.1</v>
      </c>
      <c r="H26" s="3">
        <v>0</v>
      </c>
      <c r="I26" s="3">
        <v>1</v>
      </c>
      <c r="J26" s="3">
        <v>5</v>
      </c>
      <c r="K26" s="3">
        <v>2</v>
      </c>
      <c r="L26" s="1">
        <v>0</v>
      </c>
      <c r="M26" s="1">
        <v>12.5</v>
      </c>
      <c r="N26" s="1">
        <v>62.5</v>
      </c>
      <c r="O26" s="1">
        <v>25</v>
      </c>
      <c r="P26" s="23">
        <f t="shared" si="1"/>
        <v>100</v>
      </c>
      <c r="Q26" s="23">
        <f t="shared" si="2"/>
        <v>87.5</v>
      </c>
      <c r="R26" s="27">
        <v>88</v>
      </c>
      <c r="S26" s="27">
        <v>12</v>
      </c>
      <c r="T26" s="27">
        <v>0</v>
      </c>
      <c r="U26" s="3">
        <v>1</v>
      </c>
      <c r="V26" s="3">
        <v>1</v>
      </c>
      <c r="W26" s="32" t="s">
        <v>142</v>
      </c>
      <c r="X26" s="15" t="s">
        <v>143</v>
      </c>
    </row>
    <row r="27" spans="1:24" s="4" customFormat="1" ht="20.25" customHeight="1">
      <c r="A27" s="3">
        <v>21</v>
      </c>
      <c r="B27" s="24" t="s">
        <v>54</v>
      </c>
      <c r="C27" s="3">
        <v>5</v>
      </c>
      <c r="D27" s="3">
        <v>4</v>
      </c>
      <c r="E27" s="2">
        <f t="shared" si="0"/>
        <v>80</v>
      </c>
      <c r="F27" s="3">
        <v>5</v>
      </c>
      <c r="G27" s="3">
        <v>4.3</v>
      </c>
      <c r="H27" s="3">
        <v>0</v>
      </c>
      <c r="I27" s="3">
        <v>1</v>
      </c>
      <c r="J27" s="3">
        <v>1</v>
      </c>
      <c r="K27" s="3">
        <v>2</v>
      </c>
      <c r="L27" s="1">
        <v>0</v>
      </c>
      <c r="M27" s="1">
        <v>25</v>
      </c>
      <c r="N27" s="1">
        <v>25</v>
      </c>
      <c r="O27" s="1">
        <v>50</v>
      </c>
      <c r="P27" s="23">
        <f t="shared" si="1"/>
        <v>100</v>
      </c>
      <c r="Q27" s="23">
        <f t="shared" si="2"/>
        <v>75</v>
      </c>
      <c r="R27" s="27">
        <v>75</v>
      </c>
      <c r="S27" s="27">
        <v>25</v>
      </c>
      <c r="T27" s="27">
        <v>0</v>
      </c>
      <c r="U27" s="3">
        <v>1</v>
      </c>
      <c r="V27" s="3">
        <v>1</v>
      </c>
      <c r="W27" s="32" t="s">
        <v>140</v>
      </c>
      <c r="X27" s="15"/>
    </row>
    <row r="28" spans="1:24" s="4" customFormat="1" ht="20.25" customHeight="1">
      <c r="A28" s="3">
        <v>22</v>
      </c>
      <c r="B28" s="24" t="s">
        <v>55</v>
      </c>
      <c r="C28" s="3">
        <v>10</v>
      </c>
      <c r="D28" s="3">
        <v>18</v>
      </c>
      <c r="E28" s="2">
        <f t="shared" si="0"/>
        <v>180</v>
      </c>
      <c r="F28" s="3"/>
      <c r="G28" s="3">
        <v>3.5</v>
      </c>
      <c r="H28" s="3">
        <v>0</v>
      </c>
      <c r="I28" s="3">
        <v>10</v>
      </c>
      <c r="J28" s="3">
        <v>7</v>
      </c>
      <c r="K28" s="3">
        <v>1</v>
      </c>
      <c r="L28" s="1">
        <v>0</v>
      </c>
      <c r="M28" s="1">
        <v>55.56</v>
      </c>
      <c r="N28" s="1">
        <v>38.89</v>
      </c>
      <c r="O28" s="1">
        <v>5.56</v>
      </c>
      <c r="P28" s="23">
        <f t="shared" si="1"/>
        <v>100</v>
      </c>
      <c r="Q28" s="23">
        <f t="shared" si="2"/>
        <v>44.45</v>
      </c>
      <c r="R28" s="27">
        <v>67</v>
      </c>
      <c r="S28" s="27">
        <v>27</v>
      </c>
      <c r="T28" s="27">
        <v>6</v>
      </c>
      <c r="U28" s="3">
        <v>1</v>
      </c>
      <c r="V28" s="3">
        <v>1</v>
      </c>
      <c r="W28" s="3"/>
      <c r="X28" s="15"/>
    </row>
    <row r="29" spans="1:24" s="4" customFormat="1" ht="20.25" customHeight="1">
      <c r="A29" s="3">
        <v>23</v>
      </c>
      <c r="B29" s="24" t="s">
        <v>56</v>
      </c>
      <c r="C29" s="3">
        <v>11</v>
      </c>
      <c r="D29" s="3">
        <v>6</v>
      </c>
      <c r="E29" s="2">
        <f t="shared" si="0"/>
        <v>54.54545454545455</v>
      </c>
      <c r="F29" s="3">
        <v>4</v>
      </c>
      <c r="G29" s="3">
        <v>4</v>
      </c>
      <c r="H29" s="3">
        <v>0</v>
      </c>
      <c r="I29" s="3">
        <v>1</v>
      </c>
      <c r="J29" s="3">
        <v>3</v>
      </c>
      <c r="K29" s="3">
        <v>2</v>
      </c>
      <c r="L29" s="1">
        <v>0</v>
      </c>
      <c r="M29" s="1">
        <v>16.67</v>
      </c>
      <c r="N29" s="1">
        <v>50</v>
      </c>
      <c r="O29" s="1">
        <v>33.33</v>
      </c>
      <c r="P29" s="23">
        <f t="shared" si="1"/>
        <v>100</v>
      </c>
      <c r="Q29" s="23">
        <f t="shared" si="2"/>
        <v>83.33</v>
      </c>
      <c r="R29" s="27">
        <v>67</v>
      </c>
      <c r="S29" s="27">
        <v>0</v>
      </c>
      <c r="T29" s="27">
        <v>33</v>
      </c>
      <c r="U29" s="3">
        <v>1</v>
      </c>
      <c r="V29" s="3">
        <v>1</v>
      </c>
      <c r="W29" s="1" t="s">
        <v>73</v>
      </c>
      <c r="X29" s="15"/>
    </row>
    <row r="30" spans="1:24" s="4" customFormat="1" ht="20.25" customHeight="1">
      <c r="A30" s="3">
        <v>24</v>
      </c>
      <c r="B30" s="24" t="s">
        <v>57</v>
      </c>
      <c r="C30" s="3">
        <v>8</v>
      </c>
      <c r="D30" s="3">
        <v>7</v>
      </c>
      <c r="E30" s="2">
        <f t="shared" si="0"/>
        <v>87.5</v>
      </c>
      <c r="F30" s="3">
        <v>4</v>
      </c>
      <c r="G30" s="3">
        <v>3.8</v>
      </c>
      <c r="H30" s="3">
        <v>0</v>
      </c>
      <c r="I30" s="3">
        <v>3</v>
      </c>
      <c r="J30" s="3">
        <v>4</v>
      </c>
      <c r="K30" s="3">
        <v>0</v>
      </c>
      <c r="L30" s="1">
        <v>0</v>
      </c>
      <c r="M30" s="1">
        <v>42.86</v>
      </c>
      <c r="N30" s="1">
        <v>57.14</v>
      </c>
      <c r="O30" s="1">
        <v>0</v>
      </c>
      <c r="P30" s="23">
        <f t="shared" si="1"/>
        <v>100</v>
      </c>
      <c r="Q30" s="23">
        <f t="shared" si="2"/>
        <v>57.14</v>
      </c>
      <c r="R30" s="27">
        <v>100</v>
      </c>
      <c r="S30" s="27">
        <v>0</v>
      </c>
      <c r="T30" s="27">
        <v>0</v>
      </c>
      <c r="U30" s="3">
        <v>1</v>
      </c>
      <c r="V30" s="3">
        <v>1</v>
      </c>
      <c r="W30" s="32" t="s">
        <v>153</v>
      </c>
      <c r="X30" s="15"/>
    </row>
    <row r="31" spans="1:24" s="4" customFormat="1" ht="20.25" customHeight="1">
      <c r="A31" s="3">
        <v>25</v>
      </c>
      <c r="B31" s="24" t="s">
        <v>58</v>
      </c>
      <c r="C31" s="3">
        <v>8</v>
      </c>
      <c r="D31" s="3">
        <v>6</v>
      </c>
      <c r="E31" s="2">
        <f t="shared" si="0"/>
        <v>75</v>
      </c>
      <c r="F31" s="3">
        <v>3.8</v>
      </c>
      <c r="G31" s="3">
        <v>3.8</v>
      </c>
      <c r="H31" s="3">
        <v>0</v>
      </c>
      <c r="I31" s="3">
        <v>2</v>
      </c>
      <c r="J31" s="3">
        <v>3</v>
      </c>
      <c r="K31" s="3">
        <v>1</v>
      </c>
      <c r="L31" s="1">
        <v>0</v>
      </c>
      <c r="M31" s="1">
        <v>33.33</v>
      </c>
      <c r="N31" s="1">
        <v>50</v>
      </c>
      <c r="O31" s="1">
        <v>16.67</v>
      </c>
      <c r="P31" s="23">
        <f t="shared" si="1"/>
        <v>100</v>
      </c>
      <c r="Q31" s="23">
        <f t="shared" si="2"/>
        <v>66.67</v>
      </c>
      <c r="R31" s="27">
        <v>100</v>
      </c>
      <c r="S31" s="27">
        <v>0</v>
      </c>
      <c r="T31" s="27">
        <v>0</v>
      </c>
      <c r="U31" s="3">
        <v>1</v>
      </c>
      <c r="V31" s="3">
        <v>1</v>
      </c>
      <c r="W31" s="3" t="s">
        <v>147</v>
      </c>
      <c r="X31" s="15"/>
    </row>
    <row r="32" spans="1:24" s="4" customFormat="1" ht="20.25" customHeight="1">
      <c r="A32" s="3">
        <v>26</v>
      </c>
      <c r="B32" s="24" t="s">
        <v>59</v>
      </c>
      <c r="C32" s="3">
        <v>7</v>
      </c>
      <c r="D32" s="3">
        <v>6</v>
      </c>
      <c r="E32" s="2">
        <f t="shared" si="0"/>
        <v>85.71428571428571</v>
      </c>
      <c r="F32" s="3">
        <v>4</v>
      </c>
      <c r="G32" s="3">
        <v>4</v>
      </c>
      <c r="H32" s="3">
        <v>0</v>
      </c>
      <c r="I32" s="3">
        <v>1</v>
      </c>
      <c r="J32" s="3">
        <v>4</v>
      </c>
      <c r="K32" s="3">
        <v>1</v>
      </c>
      <c r="L32" s="1">
        <v>0</v>
      </c>
      <c r="M32" s="1">
        <v>16.67</v>
      </c>
      <c r="N32" s="1">
        <v>66.67</v>
      </c>
      <c r="O32" s="1">
        <v>16.67</v>
      </c>
      <c r="P32" s="23">
        <f t="shared" si="1"/>
        <v>100</v>
      </c>
      <c r="Q32" s="23">
        <f t="shared" si="2"/>
        <v>83.34</v>
      </c>
      <c r="R32" s="27">
        <v>83</v>
      </c>
      <c r="S32" s="27">
        <v>17</v>
      </c>
      <c r="T32" s="27">
        <v>0</v>
      </c>
      <c r="U32" s="3">
        <v>1</v>
      </c>
      <c r="V32" s="3">
        <v>1</v>
      </c>
      <c r="W32" s="32" t="s">
        <v>139</v>
      </c>
      <c r="X32" s="15"/>
    </row>
    <row r="33" spans="1:24" s="4" customFormat="1" ht="20.25" customHeight="1">
      <c r="A33" s="3">
        <v>27</v>
      </c>
      <c r="B33" s="24" t="s">
        <v>60</v>
      </c>
      <c r="C33" s="3">
        <v>12</v>
      </c>
      <c r="D33" s="3">
        <v>10</v>
      </c>
      <c r="E33" s="2">
        <f t="shared" si="0"/>
        <v>83.33333333333333</v>
      </c>
      <c r="F33" s="3">
        <v>4</v>
      </c>
      <c r="G33" s="3">
        <v>3.7</v>
      </c>
      <c r="H33" s="3">
        <v>0</v>
      </c>
      <c r="I33" s="3">
        <v>4</v>
      </c>
      <c r="J33" s="3">
        <v>5</v>
      </c>
      <c r="K33" s="3">
        <v>1</v>
      </c>
      <c r="L33" s="1">
        <v>0</v>
      </c>
      <c r="M33" s="1">
        <v>40</v>
      </c>
      <c r="N33" s="1">
        <v>50</v>
      </c>
      <c r="O33" s="1">
        <v>10</v>
      </c>
      <c r="P33" s="23">
        <f t="shared" si="1"/>
        <v>100</v>
      </c>
      <c r="Q33" s="23">
        <f t="shared" si="2"/>
        <v>60</v>
      </c>
      <c r="R33" s="27">
        <v>90</v>
      </c>
      <c r="S33" s="27">
        <v>10</v>
      </c>
      <c r="T33" s="27">
        <v>0</v>
      </c>
      <c r="U33" s="3">
        <v>1</v>
      </c>
      <c r="V33" s="3">
        <v>1</v>
      </c>
      <c r="W33" s="32" t="s">
        <v>94</v>
      </c>
      <c r="X33" s="15" t="s">
        <v>95</v>
      </c>
    </row>
    <row r="34" spans="1:24" s="4" customFormat="1" ht="20.25" customHeight="1">
      <c r="A34" s="3">
        <v>28</v>
      </c>
      <c r="B34" s="24" t="s">
        <v>61</v>
      </c>
      <c r="C34" s="3">
        <v>29</v>
      </c>
      <c r="D34" s="3">
        <v>20</v>
      </c>
      <c r="E34" s="2">
        <f t="shared" si="0"/>
        <v>68.96551724137932</v>
      </c>
      <c r="F34" s="3">
        <v>4</v>
      </c>
      <c r="G34" s="3">
        <v>4.2</v>
      </c>
      <c r="H34" s="3">
        <v>0</v>
      </c>
      <c r="I34" s="3">
        <v>4</v>
      </c>
      <c r="J34" s="3">
        <v>8</v>
      </c>
      <c r="K34" s="3">
        <v>8</v>
      </c>
      <c r="L34" s="1">
        <v>0</v>
      </c>
      <c r="M34" s="1">
        <v>20</v>
      </c>
      <c r="N34" s="1">
        <v>40</v>
      </c>
      <c r="O34" s="1">
        <v>40</v>
      </c>
      <c r="P34" s="23">
        <f t="shared" si="1"/>
        <v>100</v>
      </c>
      <c r="Q34" s="23">
        <f t="shared" si="2"/>
        <v>80</v>
      </c>
      <c r="R34" s="27">
        <v>55</v>
      </c>
      <c r="S34" s="27">
        <v>10</v>
      </c>
      <c r="T34" s="27">
        <v>35</v>
      </c>
      <c r="U34" s="3">
        <v>1</v>
      </c>
      <c r="V34" s="3">
        <v>1</v>
      </c>
      <c r="W34" s="32"/>
      <c r="X34" s="15"/>
    </row>
    <row r="35" spans="1:24" s="4" customFormat="1" ht="20.25" customHeight="1">
      <c r="A35" s="3">
        <v>29</v>
      </c>
      <c r="B35" s="24" t="s">
        <v>62</v>
      </c>
      <c r="C35" s="3">
        <v>7</v>
      </c>
      <c r="D35" s="3">
        <v>7</v>
      </c>
      <c r="E35" s="2">
        <f t="shared" si="0"/>
        <v>100</v>
      </c>
      <c r="F35" s="3">
        <v>4</v>
      </c>
      <c r="G35" s="3">
        <v>3.7</v>
      </c>
      <c r="H35" s="3">
        <v>0</v>
      </c>
      <c r="I35" s="3">
        <v>2</v>
      </c>
      <c r="J35" s="3">
        <v>5</v>
      </c>
      <c r="K35" s="3">
        <v>0</v>
      </c>
      <c r="L35" s="1">
        <v>0</v>
      </c>
      <c r="M35" s="1">
        <v>28.57</v>
      </c>
      <c r="N35" s="1">
        <v>71.43</v>
      </c>
      <c r="O35" s="1">
        <v>0</v>
      </c>
      <c r="P35" s="23">
        <f t="shared" si="1"/>
        <v>100</v>
      </c>
      <c r="Q35" s="23">
        <f t="shared" si="2"/>
        <v>71.43</v>
      </c>
      <c r="R35" s="27">
        <v>100</v>
      </c>
      <c r="S35" s="27">
        <v>0</v>
      </c>
      <c r="T35" s="27">
        <v>0</v>
      </c>
      <c r="U35" s="3">
        <v>1</v>
      </c>
      <c r="V35" s="3">
        <v>1</v>
      </c>
      <c r="W35" s="3" t="s">
        <v>80</v>
      </c>
      <c r="X35" s="15"/>
    </row>
    <row r="36" spans="1:24" s="4" customFormat="1" ht="20.25" customHeight="1">
      <c r="A36" s="3">
        <v>30</v>
      </c>
      <c r="B36" s="24" t="s">
        <v>63</v>
      </c>
      <c r="C36" s="3">
        <v>2</v>
      </c>
      <c r="D36" s="3">
        <v>2</v>
      </c>
      <c r="E36" s="2">
        <f t="shared" si="0"/>
        <v>100</v>
      </c>
      <c r="F36" s="3">
        <v>3.5</v>
      </c>
      <c r="G36" s="3">
        <v>3.5</v>
      </c>
      <c r="H36" s="3">
        <v>0</v>
      </c>
      <c r="I36" s="3">
        <v>1</v>
      </c>
      <c r="J36" s="3">
        <v>1</v>
      </c>
      <c r="K36" s="3">
        <v>0</v>
      </c>
      <c r="L36" s="1">
        <v>0</v>
      </c>
      <c r="M36" s="1">
        <v>50</v>
      </c>
      <c r="N36" s="1">
        <v>50</v>
      </c>
      <c r="O36" s="1">
        <v>0</v>
      </c>
      <c r="P36" s="23">
        <f t="shared" si="1"/>
        <v>100</v>
      </c>
      <c r="Q36" s="23">
        <f t="shared" si="2"/>
        <v>50</v>
      </c>
      <c r="R36" s="27">
        <v>100</v>
      </c>
      <c r="S36" s="27">
        <v>0</v>
      </c>
      <c r="T36" s="27">
        <v>0</v>
      </c>
      <c r="U36" s="3">
        <v>1</v>
      </c>
      <c r="V36" s="3">
        <v>1</v>
      </c>
      <c r="W36" s="3" t="s">
        <v>106</v>
      </c>
      <c r="X36" s="15"/>
    </row>
    <row r="37" spans="1:24" s="4" customFormat="1" ht="20.25" customHeight="1">
      <c r="A37" s="3">
        <v>31</v>
      </c>
      <c r="B37" s="24" t="s">
        <v>64</v>
      </c>
      <c r="C37" s="3">
        <v>4</v>
      </c>
      <c r="D37" s="3">
        <v>4</v>
      </c>
      <c r="E37" s="2">
        <f t="shared" si="0"/>
        <v>100</v>
      </c>
      <c r="F37" s="3">
        <v>4</v>
      </c>
      <c r="G37" s="3">
        <v>4</v>
      </c>
      <c r="H37" s="3">
        <v>0</v>
      </c>
      <c r="I37" s="3">
        <v>0</v>
      </c>
      <c r="J37" s="3">
        <v>4</v>
      </c>
      <c r="K37" s="3">
        <v>0</v>
      </c>
      <c r="L37" s="1">
        <v>0</v>
      </c>
      <c r="M37" s="1">
        <v>0</v>
      </c>
      <c r="N37" s="1">
        <v>100</v>
      </c>
      <c r="O37" s="1">
        <v>0</v>
      </c>
      <c r="P37" s="23">
        <f t="shared" si="1"/>
        <v>100</v>
      </c>
      <c r="Q37" s="23">
        <f t="shared" si="2"/>
        <v>100</v>
      </c>
      <c r="R37" s="27">
        <v>50</v>
      </c>
      <c r="S37" s="27">
        <v>50</v>
      </c>
      <c r="T37" s="27">
        <v>0</v>
      </c>
      <c r="U37" s="3">
        <v>1</v>
      </c>
      <c r="V37" s="3">
        <v>1</v>
      </c>
      <c r="W37" s="3"/>
      <c r="X37" s="15"/>
    </row>
    <row r="38" spans="1:24" s="4" customFormat="1" ht="20.25" customHeight="1">
      <c r="A38" s="3">
        <v>32</v>
      </c>
      <c r="B38" s="24" t="s">
        <v>65</v>
      </c>
      <c r="C38" s="3">
        <v>12</v>
      </c>
      <c r="D38" s="3">
        <v>9</v>
      </c>
      <c r="E38" s="2">
        <f t="shared" si="0"/>
        <v>75</v>
      </c>
      <c r="F38" s="3">
        <v>4</v>
      </c>
      <c r="G38" s="3">
        <v>3.3</v>
      </c>
      <c r="H38" s="3">
        <v>0</v>
      </c>
      <c r="I38" s="3">
        <v>2</v>
      </c>
      <c r="J38" s="3">
        <v>6</v>
      </c>
      <c r="K38" s="3">
        <v>1</v>
      </c>
      <c r="L38" s="1">
        <v>0</v>
      </c>
      <c r="M38" s="1">
        <v>22.22</v>
      </c>
      <c r="N38" s="1">
        <v>66.67</v>
      </c>
      <c r="O38" s="1">
        <v>11.11</v>
      </c>
      <c r="P38" s="23">
        <f t="shared" si="1"/>
        <v>100</v>
      </c>
      <c r="Q38" s="23">
        <f t="shared" si="2"/>
        <v>77.78</v>
      </c>
      <c r="R38" s="27">
        <v>100</v>
      </c>
      <c r="S38" s="27">
        <v>0</v>
      </c>
      <c r="T38" s="27">
        <v>0</v>
      </c>
      <c r="U38" s="3">
        <v>1</v>
      </c>
      <c r="V38" s="3">
        <v>1</v>
      </c>
      <c r="W38" s="32" t="s">
        <v>132</v>
      </c>
      <c r="X38" s="15" t="s">
        <v>130</v>
      </c>
    </row>
    <row r="39" spans="1:24" s="4" customFormat="1" ht="20.25" customHeight="1">
      <c r="A39" s="3">
        <v>33</v>
      </c>
      <c r="B39" s="24" t="s">
        <v>66</v>
      </c>
      <c r="C39" s="3">
        <v>5</v>
      </c>
      <c r="D39" s="3">
        <v>4</v>
      </c>
      <c r="E39" s="2">
        <f t="shared" si="0"/>
        <v>80</v>
      </c>
      <c r="F39" s="3">
        <v>3.3</v>
      </c>
      <c r="G39" s="3">
        <v>3.3</v>
      </c>
      <c r="H39" s="3">
        <v>0</v>
      </c>
      <c r="I39" s="3">
        <v>3</v>
      </c>
      <c r="J39" s="3">
        <v>1</v>
      </c>
      <c r="K39" s="3">
        <v>0</v>
      </c>
      <c r="L39" s="1">
        <v>0</v>
      </c>
      <c r="M39" s="1">
        <v>75</v>
      </c>
      <c r="N39" s="1">
        <v>25</v>
      </c>
      <c r="O39" s="1">
        <v>0</v>
      </c>
      <c r="P39" s="23">
        <f t="shared" si="1"/>
        <v>100</v>
      </c>
      <c r="Q39" s="23">
        <f t="shared" si="2"/>
        <v>25</v>
      </c>
      <c r="R39" s="27">
        <v>100</v>
      </c>
      <c r="S39" s="27">
        <v>0</v>
      </c>
      <c r="T39" s="27">
        <v>0</v>
      </c>
      <c r="U39" s="3">
        <v>1</v>
      </c>
      <c r="V39" s="3">
        <v>1</v>
      </c>
      <c r="W39" s="1" t="s">
        <v>107</v>
      </c>
      <c r="X39" s="15" t="s">
        <v>108</v>
      </c>
    </row>
    <row r="40" spans="1:24" s="4" customFormat="1" ht="20.25" customHeight="1">
      <c r="A40" s="3">
        <v>34</v>
      </c>
      <c r="B40" s="3"/>
      <c r="C40" s="3"/>
      <c r="D40" s="3"/>
      <c r="E40" s="2" t="e">
        <f t="shared" si="0"/>
        <v>#DIV/0!</v>
      </c>
      <c r="F40" s="3"/>
      <c r="G40" s="3"/>
      <c r="H40" s="3"/>
      <c r="I40" s="3"/>
      <c r="J40" s="3"/>
      <c r="K40" s="3"/>
      <c r="L40" s="1"/>
      <c r="M40" s="1"/>
      <c r="N40" s="1"/>
      <c r="O40" s="1"/>
      <c r="P40" s="23"/>
      <c r="Q40" s="23"/>
      <c r="R40" s="3"/>
      <c r="S40" s="3"/>
      <c r="T40" s="3"/>
      <c r="U40" s="3"/>
      <c r="V40" s="3"/>
      <c r="W40" s="3"/>
      <c r="X40" s="15"/>
    </row>
    <row r="41" spans="1:24" s="4" customFormat="1" ht="20.25" customHeight="1">
      <c r="A41" s="3">
        <v>35</v>
      </c>
      <c r="B41" s="3"/>
      <c r="C41" s="3"/>
      <c r="D41" s="3"/>
      <c r="E41" s="2" t="e">
        <f t="shared" si="0"/>
        <v>#DIV/0!</v>
      </c>
      <c r="F41" s="3"/>
      <c r="G41" s="3"/>
      <c r="H41" s="3"/>
      <c r="I41" s="3"/>
      <c r="J41" s="3"/>
      <c r="K41" s="3"/>
      <c r="L41" s="1"/>
      <c r="M41" s="1"/>
      <c r="N41" s="1"/>
      <c r="O41" s="1"/>
      <c r="P41" s="23"/>
      <c r="Q41" s="23"/>
      <c r="R41" s="3"/>
      <c r="S41" s="3"/>
      <c r="T41" s="3"/>
      <c r="U41" s="3"/>
      <c r="V41" s="3"/>
      <c r="W41" s="3"/>
      <c r="X41" s="15"/>
    </row>
    <row r="42" spans="1:24" s="4" customFormat="1" ht="20.25" customHeight="1">
      <c r="A42" s="3">
        <v>36</v>
      </c>
      <c r="B42" s="3"/>
      <c r="C42" s="3"/>
      <c r="D42" s="3"/>
      <c r="E42" s="2" t="e">
        <f t="shared" si="0"/>
        <v>#DIV/0!</v>
      </c>
      <c r="F42" s="3"/>
      <c r="G42" s="3"/>
      <c r="H42" s="3"/>
      <c r="I42" s="3"/>
      <c r="J42" s="3"/>
      <c r="K42" s="3"/>
      <c r="L42" s="1"/>
      <c r="M42" s="1"/>
      <c r="N42" s="1"/>
      <c r="O42" s="1"/>
      <c r="P42" s="23"/>
      <c r="Q42" s="23"/>
      <c r="R42" s="3"/>
      <c r="S42" s="3"/>
      <c r="T42" s="3"/>
      <c r="U42" s="3"/>
      <c r="V42" s="3"/>
      <c r="W42" s="3"/>
      <c r="X42" s="15"/>
    </row>
    <row r="43" spans="1:24" s="4" customFormat="1" ht="20.25" customHeight="1">
      <c r="A43" s="3">
        <v>37</v>
      </c>
      <c r="B43" s="3"/>
      <c r="C43" s="3"/>
      <c r="D43" s="3"/>
      <c r="E43" s="2" t="e">
        <f t="shared" si="0"/>
        <v>#DIV/0!</v>
      </c>
      <c r="F43" s="3"/>
      <c r="G43" s="3"/>
      <c r="H43" s="3"/>
      <c r="I43" s="3"/>
      <c r="J43" s="3"/>
      <c r="K43" s="3"/>
      <c r="L43" s="1"/>
      <c r="M43" s="1"/>
      <c r="N43" s="1"/>
      <c r="O43" s="1"/>
      <c r="P43" s="23"/>
      <c r="Q43" s="23"/>
      <c r="R43" s="3"/>
      <c r="S43" s="3"/>
      <c r="T43" s="3"/>
      <c r="U43" s="3"/>
      <c r="V43" s="3"/>
      <c r="W43" s="3"/>
      <c r="X43" s="15"/>
    </row>
    <row r="44" spans="1:24" s="4" customFormat="1" ht="20.25" customHeight="1">
      <c r="A44" s="3">
        <v>38</v>
      </c>
      <c r="B44" s="3"/>
      <c r="C44" s="3"/>
      <c r="D44" s="3"/>
      <c r="E44" s="2" t="e">
        <f t="shared" si="0"/>
        <v>#DIV/0!</v>
      </c>
      <c r="F44" s="3"/>
      <c r="G44" s="3"/>
      <c r="H44" s="3"/>
      <c r="I44" s="3"/>
      <c r="J44" s="3"/>
      <c r="K44" s="3"/>
      <c r="L44" s="1"/>
      <c r="M44" s="1"/>
      <c r="N44" s="1"/>
      <c r="O44" s="1"/>
      <c r="P44" s="23"/>
      <c r="Q44" s="23"/>
      <c r="R44" s="3"/>
      <c r="S44" s="3"/>
      <c r="T44" s="3"/>
      <c r="U44" s="3"/>
      <c r="V44" s="3"/>
      <c r="W44" s="3"/>
      <c r="X44" s="15"/>
    </row>
    <row r="45" spans="1:24" s="4" customFormat="1" ht="20.25" customHeight="1">
      <c r="A45" s="3">
        <v>39</v>
      </c>
      <c r="B45" s="3"/>
      <c r="C45" s="3"/>
      <c r="D45" s="3"/>
      <c r="E45" s="2" t="e">
        <f t="shared" si="0"/>
        <v>#DIV/0!</v>
      </c>
      <c r="F45" s="3"/>
      <c r="G45" s="3"/>
      <c r="H45" s="3"/>
      <c r="I45" s="3"/>
      <c r="J45" s="3"/>
      <c r="K45" s="3"/>
      <c r="L45" s="1"/>
      <c r="M45" s="1"/>
      <c r="N45" s="1"/>
      <c r="O45" s="1"/>
      <c r="P45" s="23"/>
      <c r="Q45" s="23"/>
      <c r="R45" s="3"/>
      <c r="S45" s="3"/>
      <c r="T45" s="3"/>
      <c r="U45" s="3"/>
      <c r="V45" s="3"/>
      <c r="W45" s="3"/>
      <c r="X45" s="15"/>
    </row>
    <row r="46" spans="1:24" s="4" customFormat="1" ht="20.25" customHeight="1">
      <c r="A46" s="3">
        <v>40</v>
      </c>
      <c r="B46" s="3"/>
      <c r="C46" s="3"/>
      <c r="D46" s="3"/>
      <c r="E46" s="2" t="e">
        <f t="shared" si="0"/>
        <v>#DIV/0!</v>
      </c>
      <c r="F46" s="3"/>
      <c r="G46" s="3"/>
      <c r="H46" s="3"/>
      <c r="I46" s="3"/>
      <c r="J46" s="3"/>
      <c r="K46" s="3"/>
      <c r="L46" s="1"/>
      <c r="M46" s="1"/>
      <c r="N46" s="1"/>
      <c r="O46" s="1"/>
      <c r="P46" s="23"/>
      <c r="Q46" s="23"/>
      <c r="R46" s="3"/>
      <c r="S46" s="3"/>
      <c r="T46" s="3"/>
      <c r="U46" s="3"/>
      <c r="V46" s="3"/>
      <c r="W46" s="3"/>
      <c r="X46" s="15"/>
    </row>
    <row r="47" spans="1:24" s="4" customFormat="1" ht="20.25" customHeight="1">
      <c r="A47" s="3">
        <v>41</v>
      </c>
      <c r="B47" s="3"/>
      <c r="C47" s="3"/>
      <c r="D47" s="3"/>
      <c r="E47" s="2" t="e">
        <f t="shared" si="0"/>
        <v>#DIV/0!</v>
      </c>
      <c r="F47" s="3"/>
      <c r="G47" s="3"/>
      <c r="H47" s="3"/>
      <c r="I47" s="3"/>
      <c r="J47" s="3"/>
      <c r="K47" s="3"/>
      <c r="L47" s="1"/>
      <c r="M47" s="1"/>
      <c r="N47" s="1"/>
      <c r="O47" s="1"/>
      <c r="P47" s="23"/>
      <c r="Q47" s="23"/>
      <c r="R47" s="3"/>
      <c r="S47" s="3"/>
      <c r="T47" s="3"/>
      <c r="U47" s="3"/>
      <c r="V47" s="3"/>
      <c r="W47" s="3"/>
      <c r="X47" s="15"/>
    </row>
    <row r="48" spans="1:24" s="4" customFormat="1" ht="20.25" customHeight="1">
      <c r="A48" s="3">
        <v>42</v>
      </c>
      <c r="B48" s="3"/>
      <c r="C48" s="3"/>
      <c r="D48" s="3"/>
      <c r="E48" s="2" t="e">
        <f t="shared" si="0"/>
        <v>#DIV/0!</v>
      </c>
      <c r="F48" s="3"/>
      <c r="G48" s="3"/>
      <c r="H48" s="3"/>
      <c r="I48" s="3"/>
      <c r="J48" s="3"/>
      <c r="K48" s="3"/>
      <c r="L48" s="1"/>
      <c r="M48" s="1"/>
      <c r="N48" s="1"/>
      <c r="O48" s="1"/>
      <c r="P48" s="23"/>
      <c r="Q48" s="23"/>
      <c r="R48" s="3"/>
      <c r="S48" s="3"/>
      <c r="T48" s="3"/>
      <c r="U48" s="3"/>
      <c r="V48" s="3"/>
      <c r="W48" s="3"/>
      <c r="X48" s="15"/>
    </row>
    <row r="49" spans="1:24" s="4" customFormat="1" ht="20.25" customHeight="1">
      <c r="A49" s="3">
        <v>43</v>
      </c>
      <c r="B49" s="3"/>
      <c r="C49" s="3"/>
      <c r="D49" s="3"/>
      <c r="E49" s="2" t="e">
        <f t="shared" si="0"/>
        <v>#DIV/0!</v>
      </c>
      <c r="F49" s="3"/>
      <c r="G49" s="3"/>
      <c r="H49" s="3"/>
      <c r="I49" s="3"/>
      <c r="J49" s="3"/>
      <c r="K49" s="3"/>
      <c r="L49" s="1"/>
      <c r="M49" s="1"/>
      <c r="N49" s="1"/>
      <c r="O49" s="1"/>
      <c r="P49" s="23"/>
      <c r="Q49" s="23"/>
      <c r="R49" s="3"/>
      <c r="S49" s="3"/>
      <c r="T49" s="3"/>
      <c r="U49" s="3"/>
      <c r="V49" s="3"/>
      <c r="W49" s="3"/>
      <c r="X49" s="15"/>
    </row>
    <row r="50" spans="1:24" s="4" customFormat="1" ht="20.25" customHeight="1">
      <c r="A50" s="3">
        <v>44</v>
      </c>
      <c r="B50" s="3"/>
      <c r="C50" s="3"/>
      <c r="D50" s="3"/>
      <c r="E50" s="2" t="e">
        <f t="shared" si="0"/>
        <v>#DIV/0!</v>
      </c>
      <c r="F50" s="3"/>
      <c r="G50" s="3"/>
      <c r="H50" s="3"/>
      <c r="I50" s="3"/>
      <c r="J50" s="3"/>
      <c r="K50" s="3"/>
      <c r="L50" s="1"/>
      <c r="M50" s="1"/>
      <c r="N50" s="1"/>
      <c r="O50" s="1"/>
      <c r="P50" s="23"/>
      <c r="Q50" s="23"/>
      <c r="R50" s="3"/>
      <c r="S50" s="3"/>
      <c r="T50" s="3"/>
      <c r="U50" s="3"/>
      <c r="V50" s="3"/>
      <c r="W50" s="3"/>
      <c r="X50" s="15"/>
    </row>
    <row r="51" spans="1:24" s="4" customFormat="1" ht="20.25" customHeight="1">
      <c r="A51" s="3">
        <v>45</v>
      </c>
      <c r="B51" s="3"/>
      <c r="C51" s="3"/>
      <c r="D51" s="3"/>
      <c r="E51" s="2" t="e">
        <f t="shared" si="0"/>
        <v>#DIV/0!</v>
      </c>
      <c r="F51" s="3"/>
      <c r="G51" s="3"/>
      <c r="H51" s="3"/>
      <c r="I51" s="3"/>
      <c r="J51" s="3"/>
      <c r="K51" s="3"/>
      <c r="L51" s="1"/>
      <c r="M51" s="1"/>
      <c r="N51" s="1"/>
      <c r="O51" s="1"/>
      <c r="P51" s="23"/>
      <c r="Q51" s="23"/>
      <c r="R51" s="3"/>
      <c r="S51" s="3"/>
      <c r="T51" s="3"/>
      <c r="U51" s="3"/>
      <c r="V51" s="3"/>
      <c r="W51" s="3"/>
      <c r="X51" s="15"/>
    </row>
    <row r="52" spans="1:24" s="9" customFormat="1" ht="18">
      <c r="A52" s="55" t="s">
        <v>4</v>
      </c>
      <c r="B52" s="55"/>
      <c r="C52" s="22">
        <f>SUM(C7:C51)</f>
        <v>1080</v>
      </c>
      <c r="D52" s="22">
        <f>SUM(D7:D51)</f>
        <v>889</v>
      </c>
      <c r="E52" s="2">
        <f t="shared" si="0"/>
        <v>82.31481481481481</v>
      </c>
      <c r="F52" s="8">
        <f>AVERAGE(F7:F51)</f>
        <v>4.059259259259259</v>
      </c>
      <c r="G52" s="8">
        <f>AVERAGE(G7:G51)</f>
        <v>3.9333333333333327</v>
      </c>
      <c r="H52" s="8">
        <f>SUM(H7:H51)</f>
        <v>3</v>
      </c>
      <c r="I52" s="8">
        <f>SUM(I7:I51)</f>
        <v>161</v>
      </c>
      <c r="J52" s="8">
        <f>SUM(J7:J51)</f>
        <v>523</v>
      </c>
      <c r="K52" s="8">
        <f>SUM(K7:K51)</f>
        <v>201</v>
      </c>
      <c r="L52" s="23">
        <f>H52/D52*100</f>
        <v>0.3374578177727784</v>
      </c>
      <c r="M52" s="23">
        <f>I52/D52*100</f>
        <v>18.11023622047244</v>
      </c>
      <c r="N52" s="23">
        <f>J52/D52*100</f>
        <v>58.83014623172104</v>
      </c>
      <c r="O52" s="23">
        <f>K52/D52*100</f>
        <v>22.609673790776153</v>
      </c>
      <c r="P52" s="23">
        <f>100-L52</f>
        <v>99.66254218222723</v>
      </c>
      <c r="Q52" s="23">
        <f>M52+O52</f>
        <v>40.719910011248594</v>
      </c>
      <c r="R52" s="8">
        <f>AVERAGE(R7:R51)</f>
        <v>81.6969696969697</v>
      </c>
      <c r="S52" s="8">
        <f>AVERAGE(S7:S51)</f>
        <v>12.878787878787879</v>
      </c>
      <c r="T52" s="8">
        <f>AVERAGE(T7:T51)</f>
        <v>6.787878787878788</v>
      </c>
      <c r="U52" s="8">
        <f>SUM(U7:U51)</f>
        <v>38</v>
      </c>
      <c r="V52" s="8">
        <f>SUM(V7:V51)</f>
        <v>38</v>
      </c>
      <c r="W52" s="8"/>
      <c r="X52" s="8"/>
    </row>
    <row r="53" s="4" customFormat="1" ht="14.25"/>
    <row r="54" spans="2:22" s="4" customFormat="1" ht="14.25">
      <c r="B54" s="38"/>
      <c r="C54" s="38"/>
      <c r="D54" s="38"/>
      <c r="E54" s="38"/>
      <c r="F54" s="38"/>
      <c r="G54" s="38"/>
      <c r="H54" s="38"/>
      <c r="I54" s="38"/>
      <c r="J54" s="38"/>
      <c r="K54" s="38"/>
      <c r="L54" s="38"/>
      <c r="M54" s="38"/>
      <c r="N54" s="38"/>
      <c r="O54" s="38"/>
      <c r="P54" s="38"/>
      <c r="Q54" s="38"/>
      <c r="R54" s="38"/>
      <c r="S54" s="38"/>
      <c r="T54" s="38"/>
      <c r="U54" s="38"/>
      <c r="V54" s="38"/>
    </row>
    <row r="55" spans="2:22" s="4" customFormat="1" ht="14.25">
      <c r="B55" s="38" t="s">
        <v>25</v>
      </c>
      <c r="C55" s="38"/>
      <c r="D55" s="38"/>
      <c r="E55" s="38"/>
      <c r="F55" s="38"/>
      <c r="G55" s="38"/>
      <c r="H55" s="38"/>
      <c r="I55" s="38"/>
      <c r="J55" s="38"/>
      <c r="K55" s="38"/>
      <c r="L55" s="38"/>
      <c r="M55" s="38"/>
      <c r="N55" s="38"/>
      <c r="O55" s="38"/>
      <c r="P55" s="38"/>
      <c r="Q55" s="38"/>
      <c r="R55" s="38"/>
      <c r="S55" s="38"/>
      <c r="T55" s="38"/>
      <c r="U55" s="38"/>
      <c r="V55" s="38"/>
    </row>
    <row r="56" s="4" customFormat="1" ht="14.25"/>
    <row r="57" s="4" customFormat="1" ht="14.25"/>
    <row r="58" s="4" customFormat="1" ht="14.25"/>
    <row r="59" spans="1:26" s="6" customFormat="1" ht="15">
      <c r="A59" s="11"/>
      <c r="B59" s="39" t="s">
        <v>32</v>
      </c>
      <c r="C59" s="39"/>
      <c r="D59" s="39"/>
      <c r="E59" s="39"/>
      <c r="F59" s="39"/>
      <c r="G59" s="39"/>
      <c r="H59" s="39"/>
      <c r="I59" s="39"/>
      <c r="J59" s="39"/>
      <c r="K59" s="39"/>
      <c r="L59" s="39"/>
      <c r="M59" s="39"/>
      <c r="N59" s="39"/>
      <c r="O59" s="39"/>
      <c r="P59" s="39"/>
      <c r="Q59" s="39"/>
      <c r="R59" s="39"/>
      <c r="S59" s="39"/>
      <c r="T59" s="39"/>
      <c r="U59" s="39"/>
      <c r="V59" s="39"/>
      <c r="W59" s="39"/>
      <c r="X59" s="11"/>
      <c r="Y59" s="11"/>
      <c r="Z59" s="11"/>
    </row>
    <row r="60" spans="1:26" s="6" customFormat="1" ht="15">
      <c r="A60" s="11"/>
      <c r="B60" s="39" t="s">
        <v>33</v>
      </c>
      <c r="C60" s="39"/>
      <c r="D60" s="39"/>
      <c r="E60" s="39"/>
      <c r="F60" s="39"/>
      <c r="G60" s="39"/>
      <c r="H60" s="39"/>
      <c r="I60" s="39"/>
      <c r="J60" s="39"/>
      <c r="K60" s="39"/>
      <c r="L60" s="39"/>
      <c r="M60" s="39"/>
      <c r="N60" s="39"/>
      <c r="O60" s="39"/>
      <c r="P60" s="39"/>
      <c r="Q60" s="39"/>
      <c r="R60" s="39"/>
      <c r="S60" s="39"/>
      <c r="T60" s="39"/>
      <c r="U60" s="39"/>
      <c r="V60" s="39"/>
      <c r="W60" s="39"/>
      <c r="X60" s="11"/>
      <c r="Y60" s="11"/>
      <c r="Z60" s="11"/>
    </row>
    <row r="61" spans="1:26" s="6" customFormat="1" ht="15">
      <c r="A61" s="11"/>
      <c r="B61" s="40" t="s">
        <v>1</v>
      </c>
      <c r="C61" s="40"/>
      <c r="D61" s="40"/>
      <c r="E61" s="40"/>
      <c r="F61" s="40"/>
      <c r="G61" s="40"/>
      <c r="H61" s="40"/>
      <c r="I61" s="40"/>
      <c r="J61" s="40"/>
      <c r="K61" s="40"/>
      <c r="L61" s="40"/>
      <c r="M61" s="40"/>
      <c r="N61" s="40"/>
      <c r="O61" s="40"/>
      <c r="P61" s="40"/>
      <c r="Q61" s="40"/>
      <c r="R61" s="40"/>
      <c r="S61" s="40"/>
      <c r="T61" s="40"/>
      <c r="U61" s="40"/>
      <c r="V61" s="40"/>
      <c r="W61" s="11"/>
      <c r="X61" s="11"/>
      <c r="Y61" s="11"/>
      <c r="Z61" s="11"/>
    </row>
    <row r="62" spans="1:26" s="4" customFormat="1" ht="14.25">
      <c r="A62"/>
      <c r="B62"/>
      <c r="C62"/>
      <c r="D62"/>
      <c r="E62"/>
      <c r="F62"/>
      <c r="G62"/>
      <c r="H62"/>
      <c r="I62"/>
      <c r="J62"/>
      <c r="K62"/>
      <c r="L62"/>
      <c r="M62"/>
      <c r="N62"/>
      <c r="O62"/>
      <c r="P62"/>
      <c r="Q62"/>
      <c r="R62" s="10"/>
      <c r="S62"/>
      <c r="T62"/>
      <c r="U62"/>
      <c r="V62"/>
      <c r="W62"/>
      <c r="X62"/>
      <c r="Y62"/>
      <c r="Z62"/>
    </row>
    <row r="63" s="4" customFormat="1" ht="14.25"/>
  </sheetData>
  <sheetProtection/>
  <mergeCells count="26">
    <mergeCell ref="A1:X1"/>
    <mergeCell ref="B5:B6"/>
    <mergeCell ref="C5:C6"/>
    <mergeCell ref="D5:D6"/>
    <mergeCell ref="E5:E6"/>
    <mergeCell ref="F5:F6"/>
    <mergeCell ref="H5:K5"/>
    <mergeCell ref="R5:T5"/>
    <mergeCell ref="U5:U6"/>
    <mergeCell ref="V5:V6"/>
    <mergeCell ref="W5:W6"/>
    <mergeCell ref="X5:X6"/>
    <mergeCell ref="A52:B52"/>
    <mergeCell ref="G5:G6"/>
    <mergeCell ref="Q5:Q6"/>
    <mergeCell ref="A5:A6"/>
    <mergeCell ref="B54:V54"/>
    <mergeCell ref="B55:V55"/>
    <mergeCell ref="B59:W59"/>
    <mergeCell ref="B60:W60"/>
    <mergeCell ref="B61:V61"/>
    <mergeCell ref="A2:X2"/>
    <mergeCell ref="A3:X3"/>
    <mergeCell ref="A4:X4"/>
    <mergeCell ref="L5:O5"/>
    <mergeCell ref="P5:P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2023-07-11T06:38:53Z</dcterms:modified>
  <cp:category/>
  <cp:version/>
  <cp:contentType/>
  <cp:contentStatus/>
</cp:coreProperties>
</file>